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4 кв.2018" sheetId="1" r:id="rId1"/>
  </sheets>
  <definedNames>
    <definedName name="_xlnm.Print_Titles" localSheetId="0">'4 кв.2018'!$8:$9</definedName>
    <definedName name="_xlnm.Print_Area" localSheetId="0">'4 кв.2018'!$A$1:$J$288</definedName>
  </definedNames>
  <calcPr fullCalcOnLoad="1"/>
</workbook>
</file>

<file path=xl/sharedStrings.xml><?xml version="1.0" encoding="utf-8"?>
<sst xmlns="http://schemas.openxmlformats.org/spreadsheetml/2006/main" count="451" uniqueCount="366">
  <si>
    <t>2.3. Количество случаев закрытия объектов образования на срок более одних суток по причине несвоевременного устранения аварий систем инженерного обеспечения (электро, тепло, водоснабжения) , шт</t>
  </si>
  <si>
    <t>2.4. Количество случаев закрытия объектов по причине нарушения санэпидемиологического состояния и несвоевременного устранения предписаний ОРПН, шт</t>
  </si>
  <si>
    <t>Изменение штатной структуры ОЭ г.о.Жигулевск</t>
  </si>
  <si>
    <t>Заявительный характер, значение индикатора соответствует количеству обратившихся</t>
  </si>
  <si>
    <t>Заявительный характер, значение индикатора соответствует количеству обратившихся а БМСЭ</t>
  </si>
  <si>
    <t>Количество определено Министерством труда, занятости и миграционной политики</t>
  </si>
  <si>
    <t>Недостижение целевого индикатора обусловлено отсутствием транспортного средства</t>
  </si>
  <si>
    <t>Неисполнение средней заработной платы работников учреждений культуры является результатом недополучения доходов от приносящей доход деятельности.</t>
  </si>
  <si>
    <t xml:space="preserve">Значение индикатора достигнуто исходя  из выделенных лимитов </t>
  </si>
  <si>
    <t>Значение индикатора не достигнуто в связи с отсутствием финансирования</t>
  </si>
  <si>
    <t>Значение индикатора не достигнуто в свзи с отсутствием финансирования</t>
  </si>
  <si>
    <t>Значение индикатора достигнуто не в полном объеме в связи с недостаточныме финансированием</t>
  </si>
  <si>
    <t>Финансирование в 2018 году производилось напрямую из областного бюджета в школы</t>
  </si>
  <si>
    <t>Достигнутое значение соответствует количеству обратившихся в УСЗН в 2018 г.</t>
  </si>
  <si>
    <t>Годовой индикатор, данные будут предоставлены в I квартале 2019</t>
  </si>
  <si>
    <t>Остаток средств переходит на 2019 год, работы завершаются в 2019 году</t>
  </si>
  <si>
    <t>3.6 Протяженность отренмонтированной ливненвой канализации по ул.Мира</t>
  </si>
  <si>
    <t>Задача 1.                                                       1.1.Количество случаев отключения потребителей от источников энергоресурсов по причине несвоевременных расчетов за поставленные ресурсы, шт</t>
  </si>
  <si>
    <t>Задача 4:                                              4.1. Капитальный ремонт зданий учреждений образования, шт</t>
  </si>
  <si>
    <t>4.2. Подготовка учреждений образования к новому учебному году, шт</t>
  </si>
  <si>
    <t>Итого по программе:</t>
  </si>
  <si>
    <t>ИТОГО по Программе:</t>
  </si>
  <si>
    <t>Итого по подпрограмме №2:</t>
  </si>
  <si>
    <t>Итого по подпрограмме №1:</t>
  </si>
  <si>
    <t>Муниципальная программа городского округа Жигулевск "Медицинские кадры" на 2016-2019 годы</t>
  </si>
  <si>
    <t>Предусмотрено на 2018 год в разрезе источников финансирования</t>
  </si>
  <si>
    <t xml:space="preserve">Муниципальная программа «Развитие малого и среднего предпринимательства и торговли в городском округе Жигулевск» на 2014-2020 годы
</t>
  </si>
  <si>
    <t>3 Количество проведенных мероприятий (семинаров, конференций, круглый стол, встреч по актуальным вопросам п/п деят-ти)</t>
  </si>
  <si>
    <t>Подпрограмма №1:"Развитие малого и среднего предпринимательства в городском округе Жигулевск» на 2014-2020годы</t>
  </si>
  <si>
    <r>
      <t xml:space="preserve">Подпрограмма №2:
"Развитие торговли городского округа Жигулевск»
на 2014-2020 годы </t>
    </r>
    <r>
      <rPr>
        <sz val="12"/>
        <rFont val="Times New Roman"/>
        <family val="1"/>
      </rPr>
      <t xml:space="preserve">                               1.Рост оборота розничной торговли к предыдущему году, %</t>
    </r>
  </si>
  <si>
    <t>Задача 2.                                                      2.1. Удельный вес обученных работников по охране труда, от общего количества работников, запланированных к обучению, %.</t>
  </si>
  <si>
    <r>
      <t>Задача № 8: Повышение уровня правовой грамотности и развитие правосознания граждан</t>
    </r>
    <r>
      <rPr>
        <sz val="12"/>
        <rFont val="Times New Roman"/>
        <family val="1"/>
      </rPr>
      <t xml:space="preserve">                    8.1 Количество публикаций в СМИ и сети Интернет о способах и средствах правомерной защиты от  преступных и иных посягательств</t>
    </r>
  </si>
  <si>
    <t>1. Протяженность реконструированных сетей водоотведения в городском округе Жигулевск, пог.км.</t>
  </si>
  <si>
    <t>2. Протяженность отремонтированных сетей ливневой канализации, пог.км</t>
  </si>
  <si>
    <t>1. Количество маршрутных наблюдений за загрязнением атмосферного воздуха, шт</t>
  </si>
  <si>
    <t xml:space="preserve"> Муниципальная программа «Профилактика инфекционных и паразитарных заболеваний в городском округе Жигулевск" на 2016-2022 годы
</t>
  </si>
  <si>
    <t>Площадь, на которой проведены акарицидные обработки от клещей, всего, га</t>
  </si>
  <si>
    <t>Задача 1.                                                             1.1. Количество консультаций, данных ветеранам, по вопросам предоставления мер социальной поддержки, чел.</t>
  </si>
  <si>
    <t>Задача 2.                                                             2.1. Количество ветеранов, прошедших ежегодный медицинский осмотр, чел.</t>
  </si>
  <si>
    <t>2.2. Количество ветеранов, получивших социальные услуги, чел.</t>
  </si>
  <si>
    <t>2.3. Количество ветеранов, получивших услуги пункта проката технических средств реабилитации, чел.</t>
  </si>
  <si>
    <t>2.4. Количество ветеранов, обученных навыкам пользования техническими средствами реабилитации, чел.</t>
  </si>
  <si>
    <t>2.5. Количество ветеранов, обеспеченных путевками на санаторно-курортное лечение, чел.</t>
  </si>
  <si>
    <t>Задача 3. Количество ветеранов, охваченных культурно-массовыми и спортивными мероприятиями, чел.</t>
  </si>
  <si>
    <r>
      <t>Задача 6:</t>
    </r>
    <r>
      <rPr>
        <sz val="12"/>
        <rFont val="Times New Roman"/>
        <family val="1"/>
      </rPr>
      <t xml:space="preserve">                                                    6.1. Количество единиц оборудования, применяемых при проведении работ по ремонту уличного освещения г.о.Жигулевск  шт.</t>
    </r>
  </si>
  <si>
    <t>Задача 2.                                                  2.1. Доля расходов , направленных на приобретение основных средств в общем объеме расходов  муниципальных учреждений культуры, %</t>
  </si>
  <si>
    <t xml:space="preserve">2. Количество конкурентноспособных туристских продуктов
</t>
  </si>
  <si>
    <t xml:space="preserve">3. Количество публикаций и информации в средствах массовой информации о мероприятиях в сфере туризма в городском округе Жигулевск.
(только от администрации)
</t>
  </si>
  <si>
    <t>к Порядку принятия решений о разработке</t>
  </si>
  <si>
    <t>муниципальных программ городского округа Жигулевск</t>
  </si>
  <si>
    <t>Муниципальная программа "Стимулирование жилищного строительства на территории городского округа Жигулевск Самарской области" на 2016-2020 годы</t>
  </si>
  <si>
    <t>их формирования и реализации от 28.01.2015 № 2 нпа</t>
  </si>
  <si>
    <t>Приложение № 4</t>
  </si>
  <si>
    <t>,</t>
  </si>
  <si>
    <t>Наименование программы (подпрограммы)</t>
  </si>
  <si>
    <t xml:space="preserve">Финансирование программы, тыс.руб </t>
  </si>
  <si>
    <t>Профинансировано в отчетном периоде в разрезе источников финансирования</t>
  </si>
  <si>
    <t>Количество врачей ГБУЗ СО "ЖЦГБ" прошедших повышение квалификации</t>
  </si>
  <si>
    <t>Количество терапевтов и педиатров, воспользовавшихся бесплатным проездом на общественном транспорте для обслуживания вызовов</t>
  </si>
  <si>
    <t>Достигнуто значение целевых индикаторов</t>
  </si>
  <si>
    <t xml:space="preserve">1. Объем внутреннего и въездного туристского потока на территорию городского округа Жигулевск при проведении событийных мероприятий:
</t>
  </si>
  <si>
    <t xml:space="preserve">1.1. Ширяевская ярмарка
</t>
  </si>
  <si>
    <t>1.2. Фестиваль «Жигулевская Вишня»</t>
  </si>
  <si>
    <t>Наименование индикатора</t>
  </si>
  <si>
    <t xml:space="preserve">Целевые индикаторы и показатели программ </t>
  </si>
  <si>
    <t>Пояснения по отклонению от плановых показателей</t>
  </si>
  <si>
    <t>№</t>
  </si>
  <si>
    <t>Вид средств</t>
  </si>
  <si>
    <t>ОБ (стимулирующие субсидии)</t>
  </si>
  <si>
    <t>% исполнения</t>
  </si>
  <si>
    <t>Протяженность отремонтированных дорог местного значения, км</t>
  </si>
  <si>
    <t>Площадь ямочного ремонта, кв.м.</t>
  </si>
  <si>
    <t>Количество молодых семей, улучшивших жилищные условия, ед.</t>
  </si>
  <si>
    <t>2. Годовой объем ввода жилья, тыс.м2</t>
  </si>
  <si>
    <t>10</t>
  </si>
  <si>
    <t xml:space="preserve">1.2. Площадь неусовершенствованных покрытий, убираемых вручную, м2 </t>
  </si>
  <si>
    <t xml:space="preserve">1.3. Площадь окашиваемых территорий, м2 </t>
  </si>
  <si>
    <t>1.4. Объем убранных деревьев, упавших после сильных ветров, м3</t>
  </si>
  <si>
    <t>Наличие положительной экологической экспертизы проектной документации по бъекту "Выполнение проектно-изыскательских работпо рекультивации свалки твердых бытовых отходов г.Жигулевск"</t>
  </si>
  <si>
    <r>
      <t>Задача 1.</t>
    </r>
    <r>
      <rPr>
        <sz val="12"/>
        <rFont val="Times New Roman"/>
        <family val="1"/>
      </rPr>
      <t xml:space="preserve">                                                                         1.1.Доля принятых муниципальных правовых актов, регулирующих вопросы муниципальной службы на территории городского округа Жигулевск, актуальность сформированной нормативной правовой базы, %</t>
    </r>
  </si>
  <si>
    <r>
      <t>Задача 2</t>
    </r>
    <r>
      <rPr>
        <sz val="12"/>
        <rFont val="Times New Roman"/>
        <family val="1"/>
      </rPr>
      <t xml:space="preserve">    2.1. Доля муниципальных служащих, прошедших обучение по программам повышения квалификации (от количества муниципальных служащих, которым необходимо обучение), %</t>
    </r>
  </si>
  <si>
    <t>2.2. Количество муниципальных служащих, принявших участие в мероприятиях, проводимых Правительством Самарской области, человек</t>
  </si>
  <si>
    <r>
      <t xml:space="preserve">Задача3. </t>
    </r>
    <r>
      <rPr>
        <sz val="12"/>
        <rFont val="Times New Roman"/>
        <family val="1"/>
      </rPr>
      <t xml:space="preserve">                                                                 3.1. Доля муниципальных служащих, данные о которых включены в Реестр муниципальных служащих городского округа Жигулевск (от общего количества муниципальных служащих), %</t>
    </r>
  </si>
  <si>
    <r>
      <t xml:space="preserve">Задача 4   </t>
    </r>
    <r>
      <rPr>
        <sz val="12"/>
        <rFont val="Times New Roman"/>
        <family val="1"/>
      </rPr>
      <t>.4.1. Доля муниципальных служащих, прошедших аттестацию (от количества муниципальных служащих, подлежащих аттестации в отчетном периоде), %</t>
    </r>
  </si>
  <si>
    <t>4.2. Наличие программного продукта АКС управления персоналом (с необходимым количеством специальных модулей), ед.</t>
  </si>
  <si>
    <r>
      <t xml:space="preserve">Задача 5.  </t>
    </r>
    <r>
      <rPr>
        <sz val="12"/>
        <rFont val="Times New Roman"/>
        <family val="1"/>
      </rPr>
      <t xml:space="preserve">                                                   5.1. Объем размещенной информации по вопросам муниципальной службы</t>
    </r>
  </si>
  <si>
    <t>5.2. Доля сведений о доходах, о расходах, об имуществе и обязательствах имущественного характера, представленных муниципальными служащими и членами их семей, в отношении которых проведен внутренний мониторинг на их полноту и достоверность (от общего количества представленных сведений), %</t>
  </si>
  <si>
    <t>-</t>
  </si>
  <si>
    <t xml:space="preserve"> Муниципальная программа «Учет и содержание муниципального имущества городского округа Жигулевск» на 2018-2022 годы</t>
  </si>
  <si>
    <t>Задача 2                                                2.1 Количество объектов муниципального имущества, на которые подготовлена техническая документация, ед.</t>
  </si>
  <si>
    <t>2.2 Количество объектов муниципального имущества, на которые подготовлена техническая документация, ед.(МФЦ)</t>
  </si>
  <si>
    <t>Задача 3:                                                3.1. Количество объектов муниципальной собственности, находящихся в казне,  содержание которых осуществляется  за счет средств программы, ед.</t>
  </si>
  <si>
    <t>3.2. Количество объектов  обслуживаемого внутридомового газового оборудования, ед.</t>
  </si>
  <si>
    <t>Задача 4:                                              4.1. Количество незаселенных жилых помещений муниципального жилищного фонда, содержание которых осуществляется за счет средств программы</t>
  </si>
  <si>
    <t>3.Строительство повысительной насосной станции по ул.Вокзальной в г.Жигулевск</t>
  </si>
  <si>
    <t>8  несчастных  сл. 9 чел.</t>
  </si>
  <si>
    <t xml:space="preserve">8 чел. </t>
  </si>
  <si>
    <t>Средства направлены на ремонт остановочных павильонов</t>
  </si>
  <si>
    <t>Муниципальный контракт  от 26.06.2018 ООО "Гермес"  не выполнен, оплата по контракту не производилась</t>
  </si>
  <si>
    <t>Доля благоустроенных общественных территорий</t>
  </si>
  <si>
    <t>Количество благоустроенных общественных территорий шт.</t>
  </si>
  <si>
    <t>Объем трудового участия заинтересованных лиц в выполнении работ по благоустройству общественных территорий</t>
  </si>
  <si>
    <t>Строительство повысительной насосной станции перенесено на 2019 год</t>
  </si>
  <si>
    <t>не менее 4</t>
  </si>
  <si>
    <t>2.2. Количество выгрузок контейнеров для сбора ртутьсодержащих ламп, шт.</t>
  </si>
  <si>
    <t>2.3. Объем ликвидированных несанкционированных объектов размещения отходов, м3</t>
  </si>
  <si>
    <t>2.4. Количество проведенных месячников санитарной очистки территории городского округа Жигулевск, шт.</t>
  </si>
  <si>
    <t xml:space="preserve">3.2. Объем очищенных камер, проходных и полупроходных каналов от мокрого ила и грязи, м3 </t>
  </si>
  <si>
    <t>Количество вновь установленных остановочных павильонов, ед.</t>
  </si>
  <si>
    <t xml:space="preserve">3.3. Площадь очищенных ливневых ручьев от ила, грязи, мусора, ТБО и сорной растительности, м2 </t>
  </si>
  <si>
    <t>520</t>
  </si>
  <si>
    <t>16</t>
  </si>
  <si>
    <t>2. Количество инвалидов, поставленных на диспансерный учет для восстановительно-поддерживающей терапии, чел.</t>
  </si>
  <si>
    <t>3. Количество лиц, прошедших  диспансеризацию из числа лиц, впервые признанных инвалидами и инвалидов трудоспособного возраста, чел.</t>
  </si>
  <si>
    <t>4. Количество обследованных инвалидов по рекомендации БМСЭ, чел.</t>
  </si>
  <si>
    <t xml:space="preserve">5. Количество инвалидов, обеспеченных путевками  на санаторно-курортное лечение, чел. </t>
  </si>
  <si>
    <t xml:space="preserve">Задача 1:                                               1.1.Количество проведенных официальных физкультурных и спортивных мероприятий, ед.
</t>
  </si>
  <si>
    <t>ОБ (софинансирование госпрограмм)</t>
  </si>
  <si>
    <t>6. Количество безработных инвалидов, направленных на обучение согласно индивидуальной программе реабилитации (ИПР), чел.</t>
  </si>
  <si>
    <t xml:space="preserve">7. Количество  безработных инвалидов, получивших профориентационные консультации, чел. </t>
  </si>
  <si>
    <t>8. Количество безработных  инвалидов, получившие государственные услуги по социальной адаптации, чел.</t>
  </si>
  <si>
    <t xml:space="preserve">9. Количество  безработных инвалидов, направленных  на временные работы, чел. </t>
  </si>
  <si>
    <t>10. Количество  безработных инвалидов, направленных  на  общественные работы, чел.</t>
  </si>
  <si>
    <t>11. Количество безработных инвалидов, получивших государственные услуги по психологической поддержке, чел.</t>
  </si>
  <si>
    <t xml:space="preserve">Задача 1.2.                                               1.Количество инвалидов, обеспеченных  вспомогательными техническими средствами реабилитации в соответствии с индивидуальными программами реабилитации, чел. </t>
  </si>
  <si>
    <t>2. Количество инвалидов, получивших  услуги пункта проката вспомогательных технических средств реабилитации, чел.</t>
  </si>
  <si>
    <t xml:space="preserve">3. Количество инвалидов,  обученных  навыкам пользования техническими средствами реабилитации, чел. </t>
  </si>
  <si>
    <t>Задача 2.2.                                           1.Количество культурно-массовых и спортивных мероприятий, проведенных для инвалидов и детей-инвалидов, ед./чел.</t>
  </si>
  <si>
    <t>Задача 2.3.                                              1. Количество публикаций и телерепортажей, посвященных актуальным проблемам инвалидов, деятельности их общественных организаций; освещающих мероприятия по созданию безбарьерной среды жизнедеятельности  для маломобильных групп населения в г.о.Жигулевск, ед.</t>
  </si>
  <si>
    <t>2. Количество консультаций, данных инвалидам по вопросам предоставления мер социальной поддержки, ед.</t>
  </si>
  <si>
    <t>Муниципальная программа "Поддержка социально ориентированных некоммерческих организаций городского округа Жигулевск" на 2016-2020 годы</t>
  </si>
  <si>
    <t>Задача 1.                                                   1.1. Количество СОНКО, получивших финансовую поддержку, ед.</t>
  </si>
  <si>
    <t>Задача 2.                                                  2.1. Количество СОНКО, получивших информационную, методическую и консультационную поддержку, ед.</t>
  </si>
  <si>
    <t>2.2. Количество объектов, включенных в Перечень имущества городского округа Жигулевск, свободного от прав третьих лиц, используемого в целях предоставления его во владение и (или) пользование на долгосрочной основе СОНКО, ед.</t>
  </si>
  <si>
    <t>2.3. Количество представителей СОНКО, принявших участие в мероприятиях, способствующих повышению квалификации, чел.</t>
  </si>
  <si>
    <t>2.4. Количество СОНКО, принявших участие в конкурсах грантов,ед.</t>
  </si>
  <si>
    <t>Задача 3.                                                  Количество волонтеров, вовлеченных в реализацию социально-значимых мероприятий и проектов на территории городского округа Жигулевск, чел.</t>
  </si>
  <si>
    <t>Доля протяженности автодорог, не отвечающих нормативным требованиям, %</t>
  </si>
  <si>
    <r>
      <t>ОБ</t>
    </r>
    <r>
      <rPr>
        <sz val="10"/>
        <rFont val="Times New Roman"/>
        <family val="1"/>
      </rPr>
      <t>( в рамках софинансирования госпрограмм)</t>
    </r>
  </si>
  <si>
    <r>
      <t xml:space="preserve">ФБ </t>
    </r>
    <r>
      <rPr>
        <sz val="10"/>
        <rFont val="Times New Roman"/>
        <family val="1"/>
      </rPr>
      <t>( в рамках софинансирования госпрограмм)</t>
    </r>
  </si>
  <si>
    <t xml:space="preserve">Задача 1:                                            Повышение безопасности дорожного движения на территории г.о.Жигулевск                                </t>
  </si>
  <si>
    <t xml:space="preserve">Задача 2:                                                 Ремонт  существующих остановочных павильонов, установка новых установочных павильонов на территории г.о Жигулевск 2014-2017 </t>
  </si>
  <si>
    <t>Количество отремонтированных существующих остановочных павильонов, ед.</t>
  </si>
  <si>
    <t>Количество благоустроенных дворовых территорий</t>
  </si>
  <si>
    <t>Доля благоустроенных дворовых территорий</t>
  </si>
  <si>
    <t>Объем трудового участия заинтересованных лиц в выполнении работ по благоустройству дворовых территорий</t>
  </si>
  <si>
    <t xml:space="preserve">Задача 3:       Ремонт внутриквартальных дорог г.о.Жигулевск                             </t>
  </si>
  <si>
    <t xml:space="preserve"> Площадь капитально отремонтированных внутриквартальных дорог, кв.м.</t>
  </si>
  <si>
    <t>25/1/6</t>
  </si>
  <si>
    <t>450/205800</t>
  </si>
  <si>
    <t>4.10 Количество проведенных инженерно-геологических изысканий для объекта: городское кладбище, уч.№1</t>
  </si>
  <si>
    <t>Постановке на ГКУ предшествует выезд на земельный участок и определение его координат, подготовка схемы расположения земельного участка, утверждение схемы, перевод  в электронный вид, подготовка межевого плана, что занимает  длительный период времени, значение целевого индикатора будет достигнуто в следующем периоде.</t>
  </si>
  <si>
    <t>Значение индикатора соответствует количеству выделяемых средств МСДиСП</t>
  </si>
  <si>
    <t>Определено Министерством труда, зянятости и миграционной политики в 2018 году</t>
  </si>
  <si>
    <t>Изменение вида работ  и перенос на последующие периоды</t>
  </si>
  <si>
    <t>8/360</t>
  </si>
  <si>
    <t>ОБ</t>
  </si>
  <si>
    <t>ОБ                      (в рамках софинансирования государственной программы "Развитие транспортной системы Самарской области (2014-2025 годы)"</t>
  </si>
  <si>
    <t>3.2. Доля должностей муниципальной службы, для которых утверждены должностные инструкции, соответствующие требованиям, установленным муниципальными правовыми актами городского округа Жигулевск, %</t>
  </si>
  <si>
    <t>Площадь, на которой проведены дератизационные обработки от грызунов, га</t>
  </si>
  <si>
    <t>Число очагов  инфекционных заболеваний, где проводится очаговая заключительная дезинфекция, ед</t>
  </si>
  <si>
    <t>ФБ (в рамках гос.программы Самарской области "Развитие жилищного строительства в Самарской области" до 2020 года"</t>
  </si>
  <si>
    <t>ОБ (в рамках гос.программы Самарской области "Развитие жилищного строительства в Самарской области" до 2020 года"</t>
  </si>
  <si>
    <t>Площадь муниципальных объектов, на которой ежемесячно проведены обработки от грызунов и членистоногих, кв.м</t>
  </si>
  <si>
    <t>1. Количество земельных участков, поставленных на государственный кадастровый учет, ед</t>
  </si>
  <si>
    <t>Итого по подпрограмме №3:</t>
  </si>
  <si>
    <t>Задача 1.                                                      1.1. Численность пострадавших в результате несчастных случаев на производстве с утратой трудоспособности на 1 рабочий день и более в расчете на 1000 работающих, чел.</t>
  </si>
  <si>
    <t>1.2. Численность пострадавших в результате несчастных случаев на производстве со смертельным исходом в расчете на 1000 работающих чел.</t>
  </si>
  <si>
    <t>1.3. Число дней нетрудоспособности у пострадавших в результате несчастных случаев на производстве с утратой трудоспособности на 1 рабочий день и более, дней</t>
  </si>
  <si>
    <t>4.2. Доля очищенной территории кладбищ от случайного мусора, %</t>
  </si>
  <si>
    <t>Количество муниципальных жилых помещений, в которых проведен ремонт, для дальнейшего предоставления медицинским работникам, вновь прибывшим работать в ГБУЗ СО "ЖЦГБ"</t>
  </si>
  <si>
    <t>4.3. Процент по выполнению работ по уборке негабаритного мусора с территории кладбищ, %</t>
  </si>
  <si>
    <t>4.4. Степень очистки территории кладбища от свежевыпавшего снега, %</t>
  </si>
  <si>
    <t>4.5. Доля обработанных асфальтовых покрытий на кладбищах противогололедными материалами, %</t>
  </si>
  <si>
    <t>4.6. Объем собранного мусора в контейнеры и вывезенногона полигон ТБО с территории кладбищ (городское кладбище), %</t>
  </si>
  <si>
    <t>4.7. Объем собранного мусора в контейнеры и вывезенногона полигон ТБО с территории кладбищ (сельские кладбища), %</t>
  </si>
  <si>
    <t>4.8.Обеспечение своевременного ухода за бесхозными могилами спецквартала кладбища, шт.</t>
  </si>
  <si>
    <t>6.2. Количество реконструированных светоточек уличного освещения городского округа Жигулевск от общего количества светоточек, установленных на территории городского округа Жигулевск, шт.</t>
  </si>
  <si>
    <t>6.3. Объем потребленной электроэнергии для осуществления уличного освещения, тыс.кВт/ч</t>
  </si>
  <si>
    <t>4.</t>
  </si>
  <si>
    <t>5.</t>
  </si>
  <si>
    <t>1. Соблюдение сроков оказания государственных и муниципальных услуг (в том числе предельных сроков осуществления административных процедур, указанных в соглашениях с органами власти и организациями, ответственными за оказание государственных и муниципальных услуг, предоставляемых на базе МФЦ), %</t>
  </si>
  <si>
    <t>2. Отсутствие жалоб потребителей государственных и муниципальных услуг, жалоб</t>
  </si>
  <si>
    <t>3. Удовлетворенность потребителей государственных и муниципальных услуг работой МФЦ, %</t>
  </si>
  <si>
    <t>Итого по подпрограмме № 2:</t>
  </si>
  <si>
    <t>Итого по подпрограмме № 3:</t>
  </si>
  <si>
    <t xml:space="preserve">Муниципальная программа 
«Улучшение условий и охраны труда в городском округе Жигулевск»
на 2016-2020 годы </t>
  </si>
  <si>
    <t>1.5. Количество замененных светильников в кабинетах работников, у которых выявлены вредные условия труда по результатам проведенной специальной оценки условий труда, ед.</t>
  </si>
  <si>
    <t>3.5 Протяженность отремонтированной ливневой канализации, расположенной по ул.Ленина в районе центральной почты до пересечения с ул.Мира</t>
  </si>
  <si>
    <t>4.9 Количество выявленных нарушений соблюдения рядности захоронений   Ед</t>
  </si>
  <si>
    <r>
      <t xml:space="preserve">Задача 5:  </t>
    </r>
    <r>
      <rPr>
        <sz val="12"/>
        <rFont val="Times New Roman"/>
        <family val="1"/>
      </rPr>
      <t xml:space="preserve">                                                5.1.Количество отловленных безнадзорных животных на территории городского округа Жигулевск, шт.</t>
    </r>
  </si>
  <si>
    <t xml:space="preserve">ОБ </t>
  </si>
  <si>
    <t>4</t>
  </si>
  <si>
    <t>Задача 3.                                                      3.1. Количество опубликованных в городской газете и на сайте администрации статей с публикаций по проблемам охраны труда, ед.</t>
  </si>
  <si>
    <t>3.2. Количество проведенных городских семинаров и совещаний с рассмотрением вопросов охраны труда, ед.</t>
  </si>
  <si>
    <t xml:space="preserve">Муниципальная программа городского округа Жигулевск "Молодежь Жигулевска" на 2018-2022 годы
</t>
  </si>
  <si>
    <t>Задача 4.                                                      4.1. Доля организаций, состоящих на учете, ежеквартально предоставляющих отчеты установленной формы в бюро охраны труда администрации городского округа Жигулевск, %</t>
  </si>
  <si>
    <t>Задача 5.                                                                  5.1. Количество работников, прошедших обязательные медосмотры  (обследования), чел.</t>
  </si>
  <si>
    <r>
      <t xml:space="preserve">Отчет о ходе реализации муниципальных программ городского округа Жигулевск по состоянию на </t>
    </r>
    <r>
      <rPr>
        <b/>
        <sz val="14"/>
        <color indexed="12"/>
        <rFont val="Times New Roman"/>
        <family val="1"/>
      </rPr>
      <t>"01" января  2019 года</t>
    </r>
  </si>
  <si>
    <t xml:space="preserve">Задача 6.                                                 6.1. Доля работников, обеспеченных сертифицированными средствами индивидуальной и коллективной защиты, % </t>
  </si>
  <si>
    <t>Муниципальная программа:
«Обеспечение пожарной безопасности в городском округе Жигулевск» 
на 2016-2022 годы</t>
  </si>
  <si>
    <t>Задача 1:                                                       1.1. Протяжённость минерализированных полос в местах примыкания территории городского округа Жигулёвск к лесным массивам, км</t>
  </si>
  <si>
    <t>1.2. Количество работников ДПК, человек</t>
  </si>
  <si>
    <t>1.3. Количество проведённых пожарно-профилактических мероприятий, шт.</t>
  </si>
  <si>
    <t>1.4. Количество статей на противопожарную тематику выпущенных в печатных изданиях, шт.</t>
  </si>
  <si>
    <t>1.5. Количество проведённых соревнований по пожарно-прикладным видам спорта, шт.</t>
  </si>
  <si>
    <t>1.6. Количество приобретённых пожарных мотопомп, шт.</t>
  </si>
  <si>
    <t>Задача 2:                                                2.1. Количество замененных пожарных гидрантов, шт.</t>
  </si>
  <si>
    <t>2.2. Количество пожарных гидрантов, на которых произведен капитальный ремонт водопроводных колодцев с пожарными гидрантами, ед.</t>
  </si>
  <si>
    <t>2.3. Количество установленных люков на колодцы с пожарными гидрантами, ед.</t>
  </si>
  <si>
    <t>2.4. Количество установленных светоотражающих знаков «Пожарный гидрант», ед.</t>
  </si>
  <si>
    <t xml:space="preserve"> Муниципальная программа:
«Осуществление мероприятий по гражданской обороне и защите населения от чрезвычайных ситуаций в городском округе Жигулевск»
на 2016-2022 годы</t>
  </si>
  <si>
    <t>Задача 1:                                                      1.1. Выполнение Плана комплектования учебных учреждений Самарской области на учебный год от городского округа Жигулевск, %</t>
  </si>
  <si>
    <t>1.2. Количество обученных специалистов организаций в МБОУ ДПО (ПК) С "Курсы ГО", ед.</t>
  </si>
  <si>
    <t>1.3. Количество статей в печатных изданиях и выступлений по радио на тематику в области гражданской обороны и защиты населения от чрезвычайных ситуаций,ед.</t>
  </si>
  <si>
    <t>Задача 2:                                                     2.1. Объем созданных запасов имущества гражданской обороны администрации городского округа Жигулевск, %</t>
  </si>
  <si>
    <t>2.2. Объем созданных запасов имущества администрации городского округа Жигулевск для ликвидации чрезвычайных ситуаций, %</t>
  </si>
  <si>
    <t>2.3. Количество аттестованных видов работ личного состава муниципального аварийно-спасательного формирования,ед.</t>
  </si>
  <si>
    <t>Задача 3:                                               3.1. Охват системой централизованного оповещения населения городского округа Жигулевск, %</t>
  </si>
  <si>
    <t>3.2. Установка системы мониторинга и управлений инженерными сетями потенциально опасных объектов, ед</t>
  </si>
  <si>
    <t xml:space="preserve">Муниципальная программа: "Молодой семье - доступное жилье" на 2015-2020 годы
</t>
  </si>
  <si>
    <t>ОБ(стимулирующие субсидии)</t>
  </si>
  <si>
    <t>ОБ (в рамках софинансирования госпрограмм)</t>
  </si>
  <si>
    <t>1.12 Количество установленных поручней  вдоль МКД</t>
  </si>
  <si>
    <t>1.13 Количество благоустроенных территоррий общего пользования в рамках реализации мероприятий государственной программы "Поддержка инициатив населения муниципальных образований в Самарской области"</t>
  </si>
  <si>
    <t>3.4 Количество устроенных ливневых колодцев  шт.</t>
  </si>
  <si>
    <t>2. Рост оборота розничной торговли на душу населения к предыдущему году, %</t>
  </si>
  <si>
    <t>привлеченные средства торговых организаций, инвесторов</t>
  </si>
  <si>
    <t xml:space="preserve">Задача 1                                                    1.1. Количество объектов  муниципального имущества, находящегося в казне, в отношении которых проведена оценка рыночной стоимости, ед. </t>
  </si>
  <si>
    <t>Предусмотрено программой на 2018 год</t>
  </si>
  <si>
    <t xml:space="preserve"> Муниципальная программа «Модернизация и развитие улично-дорожной сети, внутриквартальных дорог и остановок общественного транспорта на территории городского округа Жигулевск» на 2018-2022 годы</t>
  </si>
  <si>
    <t>1.5  Количество созданных малобюджетных площадок по месту жительства</t>
  </si>
  <si>
    <t>4. Количество обустроенных рекреационных зон на территории городского округа Жигулевск</t>
  </si>
  <si>
    <t>5 Наличие проекта стратегии и социально-экономического развития городского округа Жигулевск  на период до 2030 г.</t>
  </si>
  <si>
    <t>6.Наличие стратегии  социально-экономического развития городского округа Жигулевск  на период до 2030 г.</t>
  </si>
  <si>
    <t>7. Наличие плана мероприятий по реализации стратегии социально-экономического развития г.о. Жигулевск на период до 2030 года</t>
  </si>
  <si>
    <t>8.Наличие механизма реализации стратегии  развития г.о. Жигулевск на период до 2030 года</t>
  </si>
  <si>
    <t>Задача 1.                                             1.1.Количество  отремонтированных зданий муниципальных учреждений, осуществляющих деятельность в сфере культуры на территории городского округа Жигулевск Самарской области, капитального ремонта зданий муниципальных учреждений культуры, ед.</t>
  </si>
  <si>
    <t>Количество медицинских работников, получивших компенсацию расходов по договору найма (поднайма) жилого помещения</t>
  </si>
  <si>
    <t>Количество медицинских работников остро-дефицитных специальностей вновь прибывшим работать в ГБУЗ СО "ЖЦГБ", получивших единовременную денежную выплату</t>
  </si>
  <si>
    <t>Безвозмездные поступления из прочих источников</t>
  </si>
  <si>
    <t>не менее 25</t>
  </si>
  <si>
    <t>Не более 2</t>
  </si>
  <si>
    <t>Задача 1.                                                    1. Количество инвалидов, которым определены показания для проведения  эндопротезирования, глазопротезирования, кардиохирургических операций, чел.</t>
  </si>
  <si>
    <t xml:space="preserve">Задача 2.1.                                             1.  Количество инвалидов, получивших услугу  "Транспортные услуги", чел. </t>
  </si>
  <si>
    <t>3. Количество   муниципальных учреждений социальной сферы, оборудованных  с целью обеспечения доступности для инвалидов пандусами и  поручнями, ед.</t>
  </si>
  <si>
    <t>4. Количество социально-значимых объектов муниципальной собственности, адаптированных с учетом требований их доступности для моломобильных граждан, ед.</t>
  </si>
  <si>
    <t>2. Количество обустроенных колясочных съездов на перекрестках улиц</t>
  </si>
  <si>
    <t>1.3. Количество предоставленных услуг  в рамках муниципального задания МАУ «Атлант», услуг</t>
  </si>
  <si>
    <t>1.4. Количество предоставленных услуг в рамках муниципального задания МАУ «Кристалл», услуг</t>
  </si>
  <si>
    <t>Санитарная очистка поверхности искусственного водоема в городском парке 40 лет ВЛКСМ</t>
  </si>
  <si>
    <t>Муниципальная программа «Охрана окружающей среды городского округа Жигулевск» на 2015-2020годы</t>
  </si>
  <si>
    <t xml:space="preserve">Муниципальная программа «Развитие физической культуры и спорта в городском округе Жигулевск» на 2018-2022 годы
</t>
  </si>
  <si>
    <t>Муниципальная программа "Содержание и текущий ремонт зданий общеобразовательных учреждений городского округа Жигулевск" 
на 2014-2020 годы</t>
  </si>
  <si>
    <t>1.4. Удельный вес рабочих мест, аттестованных по условиям труда, от общего количества рабочих мест, запланированных к аттестации (специальная оценка условий труда), %.</t>
  </si>
  <si>
    <t>Соблюдение сроков, полноты и достоверности донесения информации, %</t>
  </si>
  <si>
    <t>1. Количество СМСП, получивших правовую, информационную, аналитическую и консультационную поддержку, единиц</t>
  </si>
  <si>
    <t>2.Количество СМСП получивших микрозаймы в Фонде</t>
  </si>
  <si>
    <t>2. Количество частных охранных организаций учаситвующих в охране общественного порядка при проведении спортивных, зреищных и иных мероприятий  .ед.</t>
  </si>
  <si>
    <t>Объем публикаций нормативно - правовых актов городского округа Жигулевск, тыс.кв.см.</t>
  </si>
  <si>
    <t>ВСЕГО:</t>
  </si>
  <si>
    <t>0</t>
  </si>
  <si>
    <t>12</t>
  </si>
  <si>
    <t>100</t>
  </si>
  <si>
    <t>2.2. Количество представленных (во всех формах) зрителю музейных предметов, ед</t>
  </si>
  <si>
    <t>Задача 3.                                             3.1.Количество детей,  привлекаемых к участию в творческих мероприятиях, человек</t>
  </si>
  <si>
    <t>Задача 4.                                               4.1. Количество городских культурно-досуговых мероприятий, ед.</t>
  </si>
  <si>
    <t>4.2. Численность участников культурно-досуговых мероприятий, проводимых муниципальными учреждениями культуры, человек</t>
  </si>
  <si>
    <t>Задача 5.                                               5.1. Доля специалистов сферы культуры, прошедших обучение, переподготовку, повышение квалификации, в общем количестве специалистов учреждений культуры городского округа Жигулевск, %</t>
  </si>
  <si>
    <t>Задача 6.                                                 6.1. Соотношение средней заработной платы работников муниципальных учреждений культуры городского округа Жигулевск Самарской области и средней заработной платы в Самарской области, %</t>
  </si>
  <si>
    <t xml:space="preserve">Задача 1.                                             1.1.Количество несовершеннолетних граждан, принявших участие в мероприятиях в период каникул и свободное от учебы время, человек </t>
  </si>
  <si>
    <t>1.2. Количество молодых людей, участвующих в мероприятиях по временному трудоустройству, человек</t>
  </si>
  <si>
    <t>Задача 2:                                                        2.1. Количество молодежных объединений, принявших участие в мероприятиях всех уровней, ед.</t>
  </si>
  <si>
    <t>Задача 3:                                                     3.1. Количество граждан, регулярно участвующих в работе патриотических объединений и клубов, человек</t>
  </si>
  <si>
    <t>4.2. Количество посещений мероприятий, ед.</t>
  </si>
  <si>
    <t>Задача 5:                                             5.1. Количество мероприятий, направленных на профилактику распространения негативных социальных явлений среди молодежи, ед.</t>
  </si>
  <si>
    <t>Задача 6:                                               6.1. Количество детей, пребывающих в лагерях дневного пребывания, чел.</t>
  </si>
  <si>
    <t>Задача 7:                                                 7.1. Количество организованных мероприятий в рамках текущей деятельности, ед.</t>
  </si>
  <si>
    <t>6</t>
  </si>
  <si>
    <t>Муниципальная  программа "Капитальный ремонт общего имущества в многоквартирных домах, расположенных на территории городского округа Жигулевск"</t>
  </si>
  <si>
    <t>1.6. Количество обустроенных мест массового отдыха населения в водоохранных зонах, на особо охраняемых и других природных территориях элементами сбора и удаления отходов (шт).</t>
  </si>
  <si>
    <t>1.7. Количество спиленных аварийных деревьев, куб.м.</t>
  </si>
  <si>
    <t>1.10 Количество оборудованных мест ожидания  пассажиров речпорта (установок лавок, навесов)</t>
  </si>
  <si>
    <t>1.11. Проведение отдельных видов работ по ремонту МКД, и благоустройству их дворовых территорий  (шт).</t>
  </si>
  <si>
    <r>
      <t>Задача 7</t>
    </r>
    <r>
      <rPr>
        <sz val="12"/>
        <rFont val="Times New Roman"/>
        <family val="1"/>
      </rPr>
      <t xml:space="preserve">.                                               7.1 Количество снесенного ветхого и аварийного жилья </t>
    </r>
  </si>
  <si>
    <r>
      <t xml:space="preserve">Задача 4:  </t>
    </r>
    <r>
      <rPr>
        <sz val="12"/>
        <rFont val="Times New Roman"/>
        <family val="1"/>
      </rPr>
      <t xml:space="preserve">                                              4.1. Площадь территории мест захоронения, на которой выполнены работы по благоустройству, м2</t>
    </r>
  </si>
  <si>
    <r>
      <t>Задача 3</t>
    </r>
    <r>
      <rPr>
        <sz val="11"/>
        <rFont val="Times New Roman"/>
        <family val="1"/>
      </rPr>
      <t>:                                                                                    3.1. Протяженность промытых трубопроводов ливневой канализации (различных диаметров), п.м.</t>
    </r>
  </si>
  <si>
    <t>Недостаточное финансированиепотенциально опасных объектов                            г.о. Жигулевск</t>
  </si>
  <si>
    <t>Изменение штатной структуры объектов экономики г.о.Жигулевск</t>
  </si>
  <si>
    <t>Заявительный характер,                подано 6 заявок, 1 отказ                 по причине невыполнения установленных критериев</t>
  </si>
  <si>
    <r>
      <t xml:space="preserve">Задача 2: </t>
    </r>
    <r>
      <rPr>
        <sz val="11"/>
        <rFont val="Times New Roman"/>
        <family val="1"/>
      </rPr>
      <t xml:space="preserve">                                                                 2.1. Количество оборудованных мест сбора и удаления отходов на территории жилищного фонда элементами сбора и удаления отходов на территории городского округа Жигулевск, шт. </t>
    </r>
  </si>
  <si>
    <r>
      <t>Задача 1</t>
    </r>
    <r>
      <rPr>
        <sz val="11"/>
        <rFont val="Times New Roman"/>
        <family val="1"/>
      </rPr>
      <t xml:space="preserve">:                                                                                         1.1. Площадь усовершенствованных покрытий, убираемых механизированным способом, включая остановки общественного транспорта, м2 </t>
    </r>
  </si>
  <si>
    <t xml:space="preserve">3.2 Количество учащихся в казачьем кадетском классе </t>
  </si>
  <si>
    <t>Задача 4:                                                4.1. Количество городских мероприятий в сфере молодежной политики, ед.</t>
  </si>
  <si>
    <t xml:space="preserve"> Муниципальная программа «Благоустройство городского округа Жигулевск» на 2018-2022 годы
</t>
  </si>
  <si>
    <t>Муниципальная программа"Создание условий для развития туризма и обустройство отдельных рекреационных зон на территории городского округа Жигулевск" на 2018-2022 годы</t>
  </si>
  <si>
    <t xml:space="preserve">Муниципальная программа городского округа Жигулевск «Культура» на 2018 -2022 годы
</t>
  </si>
  <si>
    <t xml:space="preserve">Муниципальная программа «О мерах социальной поддержки отдельных категорий граждан городского округа Жигулевск» на 2018-2022 годы
</t>
  </si>
  <si>
    <t>Подпрограмма № 1: "Ветераны" на 2018 - 2022 годы</t>
  </si>
  <si>
    <t xml:space="preserve">Муниципальная программа «Повышение качества предоставления муниципальных услуг» 
на 2016-2020 годы
</t>
  </si>
  <si>
    <t>Подпрограмма №1:
«Развитие муниципальной службы в городском округе Жигулевск» 
на 2016-2020 годы</t>
  </si>
  <si>
    <t xml:space="preserve">Подпрограмма № 2:
«Повышение качества предоставления государственных и муниципальных услуг на базе МБУ «МФЦ»  
на 2016-2020годы </t>
  </si>
  <si>
    <t xml:space="preserve">Подпрограмма № 3:
«Опубликование нормативно-правовых актов городского округа Жигулевск»
на 2016-2020 годы </t>
  </si>
  <si>
    <t>средства собственников жилья</t>
  </si>
  <si>
    <t>1.Количество многоквартирных домов, в которых проведены первоочередные виды работ по капитальному ремонту, шт.</t>
  </si>
  <si>
    <t>МБ</t>
  </si>
  <si>
    <t>1.2. Доля жителей городского округа Жигулевск, регулярно занимающихся физической культурой и спортом, %</t>
  </si>
  <si>
    <t>Задача 2:                                                    2.1. Количество опубликованных материалов о потенциальных возможностях для занятий физической культурой и спортом, о проводимых физкультурно-спортивных мероприятиях, достижениях спортсменов, материалов, пропагандирующих здоровый образ жизни</t>
  </si>
  <si>
    <t>Муниципальная программа  «Профилактика правонарушений на территории  городского округа Жигулевск» на 2017-2022 годы</t>
  </si>
  <si>
    <r>
      <t>Задача 1:</t>
    </r>
    <r>
      <rPr>
        <b/>
        <sz val="12"/>
        <rFont val="Times New Roman"/>
        <family val="1"/>
      </rPr>
      <t>Предупреждение правонарушений</t>
    </r>
    <r>
      <rPr>
        <sz val="12"/>
        <rFont val="Times New Roman"/>
        <family val="1"/>
      </rPr>
      <t xml:space="preserve">                          1.1Уровень преступности  на 10 ты.населения. ед.</t>
    </r>
  </si>
  <si>
    <r>
      <t xml:space="preserve">Задача 2:                                           </t>
    </r>
    <r>
      <rPr>
        <b/>
        <sz val="12"/>
        <rFont val="Times New Roman"/>
        <family val="1"/>
      </rPr>
      <t>Охрана общественного порядка, вт.ч при проведении спортивных, зрелищных  и иных массовых мероприятий ед</t>
    </r>
    <r>
      <rPr>
        <sz val="12"/>
        <rFont val="Times New Roman"/>
        <family val="1"/>
      </rPr>
      <t>.                                  2.1 Количество народных дружин, действующих на территории г.о.Жигулевск</t>
    </r>
  </si>
  <si>
    <r>
      <t xml:space="preserve">Задача №3 </t>
    </r>
    <r>
      <rPr>
        <b/>
        <sz val="12"/>
        <rFont val="Times New Roman"/>
        <family val="1"/>
      </rPr>
      <t>Противодействия незаконной миграции.</t>
    </r>
    <r>
      <rPr>
        <sz val="12"/>
        <rFont val="Times New Roman"/>
        <family val="1"/>
      </rPr>
      <t xml:space="preserve">  3.1.Количество межнациональных конфликтов ед.</t>
    </r>
  </si>
  <si>
    <t>3,2.Количество проведенных мероприятий по противодействию незаконной миграции</t>
  </si>
  <si>
    <r>
      <t>Задача 4</t>
    </r>
    <r>
      <rPr>
        <b/>
        <sz val="12"/>
        <rFont val="Times New Roman"/>
        <family val="1"/>
      </rPr>
      <t xml:space="preserve"> Предупреждение безнадзорности, беспризорности, правонарушений и антиобщественных действий несовершеннолетних</t>
    </r>
    <r>
      <rPr>
        <sz val="12"/>
        <rFont val="Times New Roman"/>
        <family val="1"/>
      </rPr>
      <t xml:space="preserve">                                  4.1 Количество преступлений, совершенных несовершеннолетними  возрасте от 14 до 18 лет</t>
    </r>
  </si>
  <si>
    <t>4,2 Количество участников преступлений в возрасте от 14 до 18 лет</t>
  </si>
  <si>
    <t>5,2 Количество проведенных мероприятий по профилактике терроризма и экстремизма</t>
  </si>
  <si>
    <t>5.3 Количество проведенных проверок выполнения минимальных требований антитеррористической защищенности объектов вероятных террористических устремлений</t>
  </si>
  <si>
    <t>5,4   Количество проведенных проверок выполнения требований антитеррористической защищенности объектов массового пребывания людей</t>
  </si>
  <si>
    <t>6,2 Количество профилактических мероприятий антинаркотической направленности</t>
  </si>
  <si>
    <t>6.3 Количество  участников мероприятий по формированию здорового образа жизни</t>
  </si>
  <si>
    <t xml:space="preserve">6.4 Количество наркозависимых  участвующих в реабилитации и ресоциализации, </t>
  </si>
  <si>
    <t xml:space="preserve">7.2  Доля устраненных коррупционных факторов в муниципальных правовых актах  (проектах), прошедших антикоррупционную экспертизу, от общего числа выявленных коррупционных факторов (%). </t>
  </si>
  <si>
    <t xml:space="preserve">7.3 Количество проведенных обследований антикоррупционной  деятельности структурных  подразделений администрации городского округа Жигулевск.  </t>
  </si>
  <si>
    <t xml:space="preserve">7.5   Количество проведенных мероприятий  по  вопросам противодействия коррупции </t>
  </si>
  <si>
    <t>1.5. Количество высаженной цветочной рассады, шт.</t>
  </si>
  <si>
    <t>1.8. Количество деревьев, подвергнутых формовочной обрезке, куб.м..</t>
  </si>
  <si>
    <t>1.9. Количество отремонтированных подпорных стенок и лестниц шт.</t>
  </si>
  <si>
    <t xml:space="preserve">Муниципальная программа городского округа Жигулевск  "Формирование комфортной городской среды на территории городского округа Жигулевск на 2018-2022 годы" </t>
  </si>
  <si>
    <t>1652/4956</t>
  </si>
  <si>
    <t>150/450</t>
  </si>
  <si>
    <t>Количество порций для детей из многодетных семей, получающих пенсию по потере кормильца, получивших возмещение затрат за питание чел</t>
  </si>
  <si>
    <t xml:space="preserve">Подпрограмма № 3:
«Социальная поддержка многодетных семей»
на 2018-2022 годы </t>
  </si>
  <si>
    <t>Количество порций для детей из многодетных семей, признаных в установленном порядке малоимущими, получивших возмещение 50% от стоимости завтрака</t>
  </si>
  <si>
    <t xml:space="preserve">Подпрограмма № 2: "Доступная среда" на 2018-2022 годы
</t>
  </si>
  <si>
    <t>250</t>
  </si>
  <si>
    <t>250/100</t>
  </si>
  <si>
    <t>3</t>
  </si>
  <si>
    <t>2</t>
  </si>
  <si>
    <t>30</t>
  </si>
  <si>
    <t>500</t>
  </si>
  <si>
    <t>50</t>
  </si>
  <si>
    <t>7.6 Количество проведенных  плановых проверок  при размещении муниципального заказа в целях предупреждения и выявления  нарушений законодательства РФ  о размещении заказов и иных нормативных правовых актов</t>
  </si>
  <si>
    <t>22/0/18</t>
  </si>
  <si>
    <t>547</t>
  </si>
  <si>
    <t>214/96</t>
  </si>
  <si>
    <t>576</t>
  </si>
  <si>
    <t>226</t>
  </si>
  <si>
    <t>38</t>
  </si>
  <si>
    <t>67</t>
  </si>
  <si>
    <t>15</t>
  </si>
  <si>
    <t>48</t>
  </si>
  <si>
    <t>726/213939</t>
  </si>
  <si>
    <t>209</t>
  </si>
  <si>
    <t>518</t>
  </si>
  <si>
    <t>102/2681</t>
  </si>
  <si>
    <t>7</t>
  </si>
  <si>
    <t>ФБ ( в рамках софинансирования муниципальных, госпрограмм)</t>
  </si>
  <si>
    <t>7.7 Количество проведенных  проверок  информации о наличии или возможности возникновения конфликта интересов у муниципального служащего, поступающей представителю нанимателя в установленном  законодательством порядке</t>
  </si>
  <si>
    <r>
      <t>Задача № 5: Противодействие терроризму и экстремистской деятельности, защиты потенциальных объектов террористических посягательств, в т.ч критически важных и (или) потенциально опасных объектов инфраструктуры и жизнеобеспечения, а так же мест массового пребывания людей:</t>
    </r>
    <r>
      <rPr>
        <sz val="12"/>
        <rFont val="Times New Roman"/>
        <family val="1"/>
      </rPr>
      <t xml:space="preserve"> 5,1Количество зарегистрированных проявлений терроризма  и экстремизма в городском округе Жигулевск </t>
    </r>
  </si>
  <si>
    <r>
      <t>Задача №6 Противодействие незаконному обороту наркотических средств, психотропных веществ и их прекурсоров</t>
    </r>
    <r>
      <rPr>
        <sz val="12"/>
        <rFont val="Times New Roman"/>
        <family val="1"/>
      </rPr>
      <t xml:space="preserve"> 6.1 Поэтапное сокращение больных наркоманией.</t>
    </r>
  </si>
  <si>
    <r>
      <t>Задача №  7:. Противодействие коррупции, выявление и устранение причин и условий ее возникновения</t>
    </r>
    <r>
      <rPr>
        <sz val="12"/>
        <rFont val="Times New Roman"/>
        <family val="1"/>
      </rPr>
      <t>7.1 Доля проектов нормативных правовых актов, прошедших антикоррупционную экспертизу, от общего количества нормативных правовых актов, принятых в отчетном периоде (%</t>
    </r>
  </si>
  <si>
    <t xml:space="preserve">7.8 Количество проведенных  проверок, направленных на выявление фактов неправомерного отчуждения муниципальной собственности.  </t>
  </si>
  <si>
    <t>8.2 Количество распространенных среди населения памяток (листовок)  о порядке действия при совершении в отношении них правонарушений, преступлений</t>
  </si>
  <si>
    <t>Муниципальная программа «Развитие систем водоснабжения, водоочистки и водоотведения городского округа Жигулевск» на 2014-2020 годы</t>
  </si>
  <si>
    <t>Задача 2.                                            2.1.Количество жалоб потребителей на несвоевременное оказание услуг по причине неудовлетворительного технического обслуживания, шт</t>
  </si>
  <si>
    <t>2.2. Количество случаев закрытия объектов по причине нарушения противопожарного режима и несвоевременного устранения предписаний ОГПН, %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</si>
</sst>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000"/>
    <numFmt numFmtId="171" formatCode="0.000"/>
    <numFmt numFmtId="172" formatCode="#,##0.0000"/>
    <numFmt numFmtId="173" formatCode="#,##0.000"/>
    <numFmt numFmtId="174" formatCode="0.0%"/>
    <numFmt numFmtId="175" formatCode="#,##0.00_р_."/>
    <numFmt numFmtId="176" formatCode="#,##0.0"/>
    <numFmt numFmtId="177" formatCode="0.000000"/>
    <numFmt numFmtId="178" formatCode="0.00000"/>
    <numFmt numFmtId="179" formatCode="0.0000"/>
    <numFmt numFmtId="180" formatCode="0.000000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color indexed="12"/>
      <name val="Times New Roman"/>
      <family val="1"/>
    </font>
    <font>
      <sz val="12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color indexed="53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justify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49" fontId="17" fillId="0" borderId="8" xfId="0" applyNumberFormat="1" applyFont="1" applyFill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right" vertical="top" wrapText="1"/>
    </xf>
    <xf numFmtId="4" fontId="13" fillId="0" borderId="4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9" fontId="10" fillId="0" borderId="9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49" fontId="11" fillId="0" borderId="6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10" fillId="0" borderId="8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4" fontId="13" fillId="0" borderId="9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vertical="top" wrapText="1"/>
    </xf>
    <xf numFmtId="4" fontId="13" fillId="0" borderId="6" xfId="0" applyNumberFormat="1" applyFont="1" applyFill="1" applyBorder="1" applyAlignment="1">
      <alignment vertical="top" wrapText="1"/>
    </xf>
    <xf numFmtId="4" fontId="13" fillId="0" borderId="4" xfId="0" applyNumberFormat="1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top" wrapText="1"/>
    </xf>
    <xf numFmtId="0" fontId="27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5" borderId="13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wrapText="1"/>
    </xf>
    <xf numFmtId="0" fontId="10" fillId="5" borderId="14" xfId="0" applyFont="1" applyFill="1" applyBorder="1" applyAlignment="1">
      <alignment horizontal="left" vertical="top" wrapText="1"/>
    </xf>
    <xf numFmtId="4" fontId="4" fillId="5" borderId="13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justify" vertical="top" wrapText="1"/>
    </xf>
    <xf numFmtId="176" fontId="5" fillId="0" borderId="2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vertical="top" wrapText="1"/>
    </xf>
    <xf numFmtId="4" fontId="30" fillId="5" borderId="13" xfId="0" applyNumberFormat="1" applyFont="1" applyFill="1" applyBorder="1" applyAlignment="1">
      <alignment vertical="top" wrapText="1"/>
    </xf>
    <xf numFmtId="2" fontId="6" fillId="0" borderId="0" xfId="0" applyNumberFormat="1" applyFont="1" applyFill="1" applyAlignment="1">
      <alignment horizontal="center" vertical="center"/>
    </xf>
    <xf numFmtId="4" fontId="5" fillId="0" borderId="16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0" fontId="13" fillId="0" borderId="7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31" fillId="0" borderId="1" xfId="0" applyFont="1" applyFill="1" applyBorder="1" applyAlignment="1">
      <alignment horizontal="right" vertical="center" wrapText="1"/>
    </xf>
    <xf numFmtId="0" fontId="31" fillId="0" borderId="2" xfId="0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6" fillId="0" borderId="4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49" fontId="11" fillId="0" borderId="18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1" fillId="0" borderId="1" xfId="0" applyFont="1" applyFill="1" applyBorder="1" applyAlignment="1">
      <alignment horizontal="center" vertical="justify"/>
    </xf>
    <xf numFmtId="0" fontId="0" fillId="0" borderId="6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9" fontId="5" fillId="0" borderId="1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vertical="top" wrapText="1"/>
    </xf>
    <xf numFmtId="49" fontId="10" fillId="0" borderId="4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left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justify" wrapText="1"/>
    </xf>
    <xf numFmtId="2" fontId="5" fillId="0" borderId="1" xfId="0" applyNumberFormat="1" applyFont="1" applyFill="1" applyBorder="1" applyAlignment="1">
      <alignment vertical="justify" wrapText="1"/>
    </xf>
    <xf numFmtId="2" fontId="20" fillId="0" borderId="6" xfId="0" applyNumberFormat="1" applyFont="1" applyFill="1" applyBorder="1" applyAlignment="1">
      <alignment wrapText="1"/>
    </xf>
    <xf numFmtId="2" fontId="20" fillId="0" borderId="6" xfId="0" applyNumberFormat="1" applyFont="1" applyFill="1" applyBorder="1" applyAlignment="1">
      <alignment vertical="justify" wrapText="1"/>
    </xf>
    <xf numFmtId="0" fontId="0" fillId="0" borderId="4" xfId="0" applyFill="1" applyBorder="1" applyAlignment="1">
      <alignment horizontal="center" wrapText="1"/>
    </xf>
    <xf numFmtId="0" fontId="20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vertical="justify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" fontId="5" fillId="0" borderId="1" xfId="0" applyNumberFormat="1" applyFont="1" applyFill="1" applyBorder="1" applyAlignment="1">
      <alignment horizontal="left" vertical="top"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wrapText="1"/>
    </xf>
    <xf numFmtId="4" fontId="5" fillId="0" borderId="3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16" fontId="12" fillId="0" borderId="10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wrapText="1"/>
    </xf>
    <xf numFmtId="0" fontId="6" fillId="0" borderId="6" xfId="0" applyFont="1" applyFill="1" applyBorder="1" applyAlignment="1">
      <alignment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 wrapText="1"/>
    </xf>
    <xf numFmtId="0" fontId="6" fillId="0" borderId="17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4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16" fontId="5" fillId="0" borderId="2" xfId="0" applyNumberFormat="1" applyFont="1" applyFill="1" applyBorder="1" applyAlignment="1">
      <alignment horizontal="center" vertical="top" wrapText="1"/>
    </xf>
    <xf numFmtId="16" fontId="5" fillId="0" borderId="6" xfId="0" applyNumberFormat="1" applyFont="1" applyFill="1" applyBorder="1" applyAlignment="1">
      <alignment horizontal="center" vertical="top" wrapText="1"/>
    </xf>
    <xf numFmtId="16" fontId="5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justify" wrapText="1"/>
    </xf>
    <xf numFmtId="4" fontId="5" fillId="0" borderId="6" xfId="0" applyNumberFormat="1" applyFont="1" applyFill="1" applyBorder="1" applyAlignment="1">
      <alignment horizontal="center" vertical="justify" wrapText="1"/>
    </xf>
    <xf numFmtId="4" fontId="5" fillId="0" borderId="4" xfId="0" applyNumberFormat="1" applyFont="1" applyFill="1" applyBorder="1" applyAlignment="1">
      <alignment horizontal="center" vertical="justify" wrapText="1"/>
    </xf>
    <xf numFmtId="0" fontId="6" fillId="0" borderId="17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right" wrapText="1"/>
    </xf>
    <xf numFmtId="4" fontId="13" fillId="0" borderId="6" xfId="0" applyNumberFormat="1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vertical="top" wrapText="1"/>
    </xf>
    <xf numFmtId="4" fontId="13" fillId="0" borderId="4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49" fontId="11" fillId="6" borderId="1" xfId="0" applyNumberFormat="1" applyFont="1" applyFill="1" applyBorder="1" applyAlignment="1">
      <alignment horizontal="left" vertical="center"/>
    </xf>
    <xf numFmtId="4" fontId="6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13" fillId="0" borderId="6" xfId="0" applyNumberFormat="1" applyFont="1" applyFill="1" applyBorder="1" applyAlignment="1">
      <alignment horizontal="right" vertical="top" wrapText="1"/>
    </xf>
    <xf numFmtId="0" fontId="0" fillId="0" borderId="4" xfId="0" applyFill="1" applyBorder="1" applyAlignment="1">
      <alignment/>
    </xf>
    <xf numFmtId="168" fontId="13" fillId="0" borderId="2" xfId="0" applyNumberFormat="1" applyFont="1" applyFill="1" applyBorder="1" applyAlignment="1">
      <alignment horizontal="center" vertical="top" wrapText="1"/>
    </xf>
    <xf numFmtId="168" fontId="13" fillId="0" borderId="4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top" wrapText="1"/>
    </xf>
    <xf numFmtId="0" fontId="6" fillId="2" borderId="17" xfId="0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4" borderId="17" xfId="0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right"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3" fillId="0" borderId="4" xfId="0" applyNumberFormat="1" applyFont="1" applyFill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23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wrapText="1"/>
    </xf>
    <xf numFmtId="3" fontId="13" fillId="0" borderId="2" xfId="0" applyNumberFormat="1" applyFont="1" applyFill="1" applyBorder="1" applyAlignment="1">
      <alignment horizontal="center" vertical="top" wrapText="1"/>
    </xf>
    <xf numFmtId="3" fontId="13" fillId="0" borderId="4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Z354"/>
  <sheetViews>
    <sheetView tabSelected="1" zoomScale="75" zoomScaleNormal="75" zoomScaleSheetLayoutView="75" workbookViewId="0" topLeftCell="A1">
      <pane ySplit="9" topLeftCell="BM281" activePane="bottomLeft" state="frozen"/>
      <selection pane="topLeft" activeCell="A1" sqref="A1"/>
      <selection pane="bottomLeft" activeCell="F295" sqref="F295"/>
    </sheetView>
  </sheetViews>
  <sheetFormatPr defaultColWidth="9.00390625" defaultRowHeight="12.75"/>
  <cols>
    <col min="1" max="1" width="5.625" style="1" customWidth="1"/>
    <col min="2" max="2" width="29.875" style="8" customWidth="1"/>
    <col min="3" max="3" width="16.875" style="12" customWidth="1"/>
    <col min="4" max="4" width="15.375" style="25" customWidth="1"/>
    <col min="5" max="5" width="14.375" style="25" customWidth="1"/>
    <col min="6" max="6" width="12.875" style="2" customWidth="1"/>
    <col min="7" max="7" width="38.125" style="8" customWidth="1"/>
    <col min="8" max="8" width="13.875" style="1" customWidth="1"/>
    <col min="9" max="9" width="12.25390625" style="2" customWidth="1"/>
    <col min="10" max="10" width="24.00390625" style="16" customWidth="1"/>
    <col min="11" max="14" width="9.125" style="2" customWidth="1"/>
    <col min="15" max="15" width="9.625" style="2" bestFit="1" customWidth="1"/>
    <col min="16" max="16384" width="9.125" style="2" customWidth="1"/>
  </cols>
  <sheetData>
    <row r="1" spans="8:9" ht="15.75">
      <c r="H1" s="4" t="s">
        <v>52</v>
      </c>
      <c r="I1" s="4"/>
    </row>
    <row r="2" spans="8:9" ht="15.75">
      <c r="H2" s="16" t="s">
        <v>48</v>
      </c>
      <c r="I2" s="16"/>
    </row>
    <row r="3" spans="8:9" ht="15.75">
      <c r="H3" s="3" t="s">
        <v>49</v>
      </c>
      <c r="I3" s="3"/>
    </row>
    <row r="4" spans="8:9" ht="15.75">
      <c r="H4" s="3" t="s">
        <v>51</v>
      </c>
      <c r="I4" s="3"/>
    </row>
    <row r="5" ht="6.75" customHeight="1"/>
    <row r="6" spans="1:10" s="7" customFormat="1" ht="18.75">
      <c r="A6" s="370" t="s">
        <v>198</v>
      </c>
      <c r="B6" s="371"/>
      <c r="C6" s="371"/>
      <c r="D6" s="371"/>
      <c r="E6" s="371"/>
      <c r="F6" s="371"/>
      <c r="G6" s="371"/>
      <c r="H6" s="371"/>
      <c r="I6" s="371"/>
      <c r="J6" s="371"/>
    </row>
    <row r="7" spans="1:10" ht="6.75" customHeight="1" thickBot="1">
      <c r="A7" s="384"/>
      <c r="B7" s="384"/>
      <c r="C7" s="384"/>
      <c r="D7" s="384"/>
      <c r="E7" s="384"/>
      <c r="F7" s="384"/>
      <c r="G7" s="384"/>
      <c r="H7" s="384"/>
      <c r="I7" s="384"/>
      <c r="J7" s="384"/>
    </row>
    <row r="8" spans="1:10" s="1" customFormat="1" ht="30.75" customHeight="1">
      <c r="A8" s="372" t="s">
        <v>66</v>
      </c>
      <c r="B8" s="374" t="s">
        <v>54</v>
      </c>
      <c r="C8" s="376" t="s">
        <v>67</v>
      </c>
      <c r="D8" s="378" t="s">
        <v>55</v>
      </c>
      <c r="E8" s="379"/>
      <c r="F8" s="382" t="s">
        <v>69</v>
      </c>
      <c r="G8" s="378" t="s">
        <v>64</v>
      </c>
      <c r="H8" s="380"/>
      <c r="I8" s="380"/>
      <c r="J8" s="381"/>
    </row>
    <row r="9" spans="1:10" s="1" customFormat="1" ht="75" customHeight="1" thickBot="1">
      <c r="A9" s="373"/>
      <c r="B9" s="375"/>
      <c r="C9" s="377"/>
      <c r="D9" s="74" t="s">
        <v>25</v>
      </c>
      <c r="E9" s="75" t="s">
        <v>56</v>
      </c>
      <c r="F9" s="383"/>
      <c r="G9" s="13" t="s">
        <v>63</v>
      </c>
      <c r="H9" s="13" t="s">
        <v>229</v>
      </c>
      <c r="I9" s="14" t="s">
        <v>59</v>
      </c>
      <c r="J9" s="14" t="s">
        <v>65</v>
      </c>
    </row>
    <row r="10" spans="1:10" s="1" customFormat="1" ht="78" customHeight="1">
      <c r="A10" s="30">
        <v>1</v>
      </c>
      <c r="B10" s="368" t="s">
        <v>295</v>
      </c>
      <c r="C10" s="32" t="s">
        <v>305</v>
      </c>
      <c r="D10" s="151">
        <v>700</v>
      </c>
      <c r="E10" s="151">
        <v>700</v>
      </c>
      <c r="F10" s="111">
        <f>E10/D10*100</f>
        <v>100</v>
      </c>
      <c r="G10" s="6" t="s">
        <v>60</v>
      </c>
      <c r="H10" s="5"/>
      <c r="I10" s="5"/>
      <c r="J10" s="18"/>
    </row>
    <row r="11" spans="1:10" s="1" customFormat="1" ht="19.5" customHeight="1">
      <c r="A11" s="35"/>
      <c r="B11" s="369"/>
      <c r="C11" s="361" t="s">
        <v>156</v>
      </c>
      <c r="D11" s="366">
        <v>0</v>
      </c>
      <c r="E11" s="330">
        <v>0</v>
      </c>
      <c r="F11" s="333">
        <v>0</v>
      </c>
      <c r="G11" s="6" t="s">
        <v>61</v>
      </c>
      <c r="H11" s="119">
        <v>0</v>
      </c>
      <c r="I11" s="5">
        <v>0</v>
      </c>
      <c r="J11" s="40"/>
    </row>
    <row r="12" spans="1:10" s="1" customFormat="1" ht="21.75" customHeight="1">
      <c r="A12" s="35"/>
      <c r="B12" s="369"/>
      <c r="C12" s="362"/>
      <c r="D12" s="367"/>
      <c r="E12" s="332"/>
      <c r="F12" s="335"/>
      <c r="G12" s="6" t="s">
        <v>62</v>
      </c>
      <c r="H12" s="119">
        <v>0</v>
      </c>
      <c r="I12" s="119">
        <v>0</v>
      </c>
      <c r="J12" s="18"/>
    </row>
    <row r="13" spans="1:10" s="1" customFormat="1" ht="35.25" customHeight="1">
      <c r="A13" s="35"/>
      <c r="B13" s="369"/>
      <c r="C13" s="39"/>
      <c r="D13" s="46"/>
      <c r="E13" s="47"/>
      <c r="F13" s="104"/>
      <c r="G13" s="6" t="s">
        <v>46</v>
      </c>
      <c r="H13" s="5">
        <v>0</v>
      </c>
      <c r="I13" s="5">
        <v>0</v>
      </c>
      <c r="J13" s="18"/>
    </row>
    <row r="14" spans="1:10" s="1" customFormat="1" ht="82.5" customHeight="1">
      <c r="A14" s="35"/>
      <c r="B14" s="369"/>
      <c r="C14" s="39"/>
      <c r="D14" s="46"/>
      <c r="E14" s="47"/>
      <c r="F14" s="104"/>
      <c r="G14" s="6" t="s">
        <v>47</v>
      </c>
      <c r="H14" s="5">
        <v>10</v>
      </c>
      <c r="I14" s="5">
        <v>10</v>
      </c>
      <c r="J14" s="18"/>
    </row>
    <row r="15" spans="1:10" s="1" customFormat="1" ht="51" customHeight="1">
      <c r="A15" s="35"/>
      <c r="B15" s="41"/>
      <c r="C15" s="39"/>
      <c r="D15" s="46"/>
      <c r="E15" s="47"/>
      <c r="F15" s="104"/>
      <c r="G15" s="96" t="s">
        <v>232</v>
      </c>
      <c r="H15" s="5">
        <v>0</v>
      </c>
      <c r="I15" s="5">
        <v>0</v>
      </c>
      <c r="J15" s="18"/>
    </row>
    <row r="16" spans="1:10" s="1" customFormat="1" ht="66" customHeight="1">
      <c r="A16" s="31"/>
      <c r="B16" s="42"/>
      <c r="C16" s="34"/>
      <c r="D16" s="53"/>
      <c r="E16" s="54"/>
      <c r="F16" s="148"/>
      <c r="G16" s="62" t="s">
        <v>233</v>
      </c>
      <c r="H16" s="5">
        <v>1</v>
      </c>
      <c r="I16" s="5">
        <v>1</v>
      </c>
      <c r="J16" s="18"/>
    </row>
    <row r="17" spans="1:10" s="1" customFormat="1" ht="66" customHeight="1">
      <c r="A17" s="31"/>
      <c r="B17" s="42"/>
      <c r="C17" s="94"/>
      <c r="D17" s="53"/>
      <c r="E17" s="54"/>
      <c r="F17" s="104"/>
      <c r="G17" s="173" t="s">
        <v>234</v>
      </c>
      <c r="H17" s="5">
        <v>0</v>
      </c>
      <c r="I17" s="5">
        <v>0</v>
      </c>
      <c r="J17" s="18"/>
    </row>
    <row r="18" spans="1:10" s="1" customFormat="1" ht="71.25" customHeight="1">
      <c r="A18" s="31"/>
      <c r="B18" s="42"/>
      <c r="C18" s="94"/>
      <c r="D18" s="53"/>
      <c r="E18" s="54"/>
      <c r="F18" s="148"/>
      <c r="G18" s="62" t="s">
        <v>235</v>
      </c>
      <c r="H18" s="5">
        <v>0</v>
      </c>
      <c r="I18" s="5">
        <v>0</v>
      </c>
      <c r="J18" s="18"/>
    </row>
    <row r="19" spans="1:10" s="1" customFormat="1" ht="50.25" customHeight="1">
      <c r="A19" s="31"/>
      <c r="B19" s="42"/>
      <c r="C19" s="94"/>
      <c r="D19" s="53"/>
      <c r="E19" s="54"/>
      <c r="F19" s="104"/>
      <c r="G19" s="173" t="s">
        <v>236</v>
      </c>
      <c r="H19" s="5">
        <v>0</v>
      </c>
      <c r="I19" s="5">
        <v>0</v>
      </c>
      <c r="J19" s="18"/>
    </row>
    <row r="20" spans="1:10" s="9" customFormat="1" ht="44.25" customHeight="1">
      <c r="A20" s="95"/>
      <c r="B20" s="299" t="s">
        <v>21</v>
      </c>
      <c r="C20" s="360"/>
      <c r="D20" s="174">
        <f>SUM(D10:D16)</f>
        <v>700</v>
      </c>
      <c r="E20" s="174">
        <f>SUM(E10:E16)</f>
        <v>700</v>
      </c>
      <c r="F20" s="168">
        <f>E20/D20*100</f>
        <v>100</v>
      </c>
      <c r="G20" s="179"/>
      <c r="H20" s="180"/>
      <c r="I20" s="180"/>
      <c r="J20" s="90"/>
    </row>
    <row r="21" spans="1:10" s="43" customFormat="1" ht="65.25" customHeight="1">
      <c r="A21" s="290">
        <v>2</v>
      </c>
      <c r="B21" s="312" t="s">
        <v>294</v>
      </c>
      <c r="C21" s="365" t="s">
        <v>305</v>
      </c>
      <c r="D21" s="330">
        <v>84005.11</v>
      </c>
      <c r="E21" s="330">
        <v>76276.23</v>
      </c>
      <c r="F21" s="333">
        <f>E21/D21*100</f>
        <v>90.799512077301</v>
      </c>
      <c r="G21" s="282" t="s">
        <v>291</v>
      </c>
      <c r="H21" s="280">
        <v>118430</v>
      </c>
      <c r="I21" s="280">
        <v>118430</v>
      </c>
      <c r="J21" s="278"/>
    </row>
    <row r="22" spans="1:12" s="43" customFormat="1" ht="26.25" customHeight="1">
      <c r="A22" s="386"/>
      <c r="B22" s="363"/>
      <c r="C22" s="268"/>
      <c r="D22" s="358"/>
      <c r="E22" s="358"/>
      <c r="F22" s="319"/>
      <c r="G22" s="337"/>
      <c r="H22" s="281"/>
      <c r="I22" s="281"/>
      <c r="J22" s="279"/>
      <c r="L22" s="1"/>
    </row>
    <row r="23" spans="1:10" s="43" customFormat="1" ht="43.5" customHeight="1">
      <c r="A23" s="50"/>
      <c r="B23" s="364"/>
      <c r="C23" s="77" t="s">
        <v>68</v>
      </c>
      <c r="D23" s="158">
        <v>9416.81</v>
      </c>
      <c r="E23" s="153">
        <v>8706.604</v>
      </c>
      <c r="F23" s="111">
        <f>E23/D23*100</f>
        <v>92.45810417752934</v>
      </c>
      <c r="G23" s="48" t="s">
        <v>75</v>
      </c>
      <c r="H23" s="119">
        <v>384325</v>
      </c>
      <c r="I23" s="119">
        <v>384325</v>
      </c>
      <c r="J23" s="57"/>
    </row>
    <row r="24" spans="1:10" s="43" customFormat="1" ht="40.5" customHeight="1">
      <c r="A24" s="181"/>
      <c r="B24" s="182"/>
      <c r="C24" s="183" t="s">
        <v>240</v>
      </c>
      <c r="D24" s="184">
        <v>1091.19</v>
      </c>
      <c r="E24" s="150">
        <v>1085.77</v>
      </c>
      <c r="F24" s="111">
        <f>E24/D24*100</f>
        <v>99.50329456831531</v>
      </c>
      <c r="G24" s="73" t="s">
        <v>76</v>
      </c>
      <c r="H24" s="138">
        <v>505260</v>
      </c>
      <c r="I24" s="138">
        <v>505260</v>
      </c>
      <c r="J24" s="57"/>
    </row>
    <row r="25" spans="1:10" s="43" customFormat="1" ht="42" customHeight="1">
      <c r="A25" s="44"/>
      <c r="B25" s="49"/>
      <c r="C25" s="419" t="s">
        <v>117</v>
      </c>
      <c r="D25" s="184">
        <v>5985.83</v>
      </c>
      <c r="E25" s="150">
        <v>5955.866</v>
      </c>
      <c r="F25" s="111">
        <f>E25/D25*100</f>
        <v>99.49941779168469</v>
      </c>
      <c r="G25" s="48" t="s">
        <v>77</v>
      </c>
      <c r="H25" s="119">
        <v>450</v>
      </c>
      <c r="I25" s="119">
        <v>450</v>
      </c>
      <c r="J25" s="57"/>
    </row>
    <row r="26" spans="1:10" s="43" customFormat="1" ht="39.75" customHeight="1">
      <c r="A26" s="44"/>
      <c r="B26" s="49"/>
      <c r="C26" s="45"/>
      <c r="D26" s="46"/>
      <c r="E26" s="47"/>
      <c r="F26" s="88"/>
      <c r="G26" s="48" t="s">
        <v>324</v>
      </c>
      <c r="H26" s="111">
        <v>4000</v>
      </c>
      <c r="I26" s="119">
        <v>5000</v>
      </c>
      <c r="J26" s="185"/>
    </row>
    <row r="27" spans="1:10" s="43" customFormat="1" ht="69" customHeight="1">
      <c r="A27" s="44"/>
      <c r="B27" s="49"/>
      <c r="C27" s="45"/>
      <c r="D27" s="46"/>
      <c r="E27" s="47"/>
      <c r="F27" s="88"/>
      <c r="G27" s="139" t="s">
        <v>280</v>
      </c>
      <c r="H27" s="119">
        <v>1</v>
      </c>
      <c r="I27" s="119">
        <v>1</v>
      </c>
      <c r="J27" s="185"/>
    </row>
    <row r="28" spans="1:10" s="43" customFormat="1" ht="41.25" customHeight="1">
      <c r="A28" s="44"/>
      <c r="B28" s="49"/>
      <c r="C28" s="45"/>
      <c r="D28" s="46"/>
      <c r="E28" s="47"/>
      <c r="F28" s="88"/>
      <c r="G28" s="48" t="s">
        <v>281</v>
      </c>
      <c r="H28" s="164">
        <v>2677</v>
      </c>
      <c r="I28" s="119">
        <v>2647</v>
      </c>
      <c r="J28" s="57"/>
    </row>
    <row r="29" spans="1:10" s="43" customFormat="1" ht="40.5" customHeight="1">
      <c r="A29" s="44"/>
      <c r="B29" s="49"/>
      <c r="C29" s="45"/>
      <c r="D29" s="46"/>
      <c r="E29" s="47"/>
      <c r="F29" s="88"/>
      <c r="G29" s="48" t="s">
        <v>325</v>
      </c>
      <c r="H29" s="164">
        <v>1494</v>
      </c>
      <c r="I29" s="119">
        <v>1524</v>
      </c>
      <c r="J29" s="57"/>
    </row>
    <row r="30" spans="1:10" s="43" customFormat="1" ht="39" customHeight="1">
      <c r="A30" s="44"/>
      <c r="B30" s="49"/>
      <c r="C30" s="45"/>
      <c r="D30" s="46"/>
      <c r="E30" s="47"/>
      <c r="F30" s="88"/>
      <c r="G30" s="48" t="s">
        <v>326</v>
      </c>
      <c r="H30" s="119">
        <v>3</v>
      </c>
      <c r="I30" s="119">
        <v>1</v>
      </c>
      <c r="J30" s="57" t="s">
        <v>8</v>
      </c>
    </row>
    <row r="31" spans="1:10" s="43" customFormat="1" ht="50.25" customHeight="1">
      <c r="A31" s="44"/>
      <c r="B31" s="49"/>
      <c r="C31" s="45"/>
      <c r="D31" s="46"/>
      <c r="E31" s="47"/>
      <c r="F31" s="88"/>
      <c r="G31" s="48" t="s">
        <v>282</v>
      </c>
      <c r="H31" s="119">
        <v>2</v>
      </c>
      <c r="I31" s="119">
        <v>2</v>
      </c>
      <c r="J31" s="57"/>
    </row>
    <row r="32" spans="1:10" s="43" customFormat="1" ht="50.25" customHeight="1">
      <c r="A32" s="44"/>
      <c r="B32" s="49"/>
      <c r="C32" s="45"/>
      <c r="D32" s="46"/>
      <c r="E32" s="47"/>
      <c r="F32" s="88"/>
      <c r="G32" s="48" t="s">
        <v>283</v>
      </c>
      <c r="H32" s="119">
        <v>100</v>
      </c>
      <c r="I32" s="119">
        <v>113</v>
      </c>
      <c r="J32" s="57"/>
    </row>
    <row r="33" spans="1:10" s="43" customFormat="1" ht="50.25" customHeight="1">
      <c r="A33" s="44"/>
      <c r="B33" s="49"/>
      <c r="C33" s="45"/>
      <c r="D33" s="46"/>
      <c r="E33" s="47"/>
      <c r="F33" s="88"/>
      <c r="G33" s="48" t="s">
        <v>223</v>
      </c>
      <c r="H33" s="119">
        <v>1</v>
      </c>
      <c r="I33" s="119">
        <v>2</v>
      </c>
      <c r="J33" s="57"/>
    </row>
    <row r="34" spans="1:10" s="43" customFormat="1" ht="93.75" customHeight="1">
      <c r="A34" s="44"/>
      <c r="B34" s="49"/>
      <c r="C34" s="45"/>
      <c r="D34" s="46"/>
      <c r="E34" s="47"/>
      <c r="F34" s="88"/>
      <c r="G34" s="48" t="s">
        <v>224</v>
      </c>
      <c r="H34" s="119">
        <v>3</v>
      </c>
      <c r="I34" s="119">
        <v>3</v>
      </c>
      <c r="J34" s="57"/>
    </row>
    <row r="35" spans="1:10" s="43" customFormat="1" ht="99" customHeight="1">
      <c r="A35" s="44"/>
      <c r="B35" s="49"/>
      <c r="C35" s="45"/>
      <c r="D35" s="46"/>
      <c r="E35" s="47"/>
      <c r="F35" s="88"/>
      <c r="G35" s="147" t="s">
        <v>290</v>
      </c>
      <c r="H35" s="119">
        <v>3</v>
      </c>
      <c r="I35" s="119">
        <v>5</v>
      </c>
      <c r="J35" s="57"/>
    </row>
    <row r="36" spans="1:10" s="43" customFormat="1" ht="43.5" customHeight="1">
      <c r="A36" s="44"/>
      <c r="B36" s="49"/>
      <c r="C36" s="45"/>
      <c r="D36" s="46"/>
      <c r="E36" s="47"/>
      <c r="F36" s="88"/>
      <c r="G36" s="48" t="s">
        <v>104</v>
      </c>
      <c r="H36" s="119">
        <v>2</v>
      </c>
      <c r="I36" s="119">
        <v>2</v>
      </c>
      <c r="J36" s="57"/>
    </row>
    <row r="37" spans="1:10" s="43" customFormat="1" ht="53.25" customHeight="1">
      <c r="A37" s="44"/>
      <c r="B37" s="49"/>
      <c r="C37" s="45"/>
      <c r="D37" s="46"/>
      <c r="E37" s="47"/>
      <c r="F37" s="88"/>
      <c r="G37" s="48" t="s">
        <v>105</v>
      </c>
      <c r="H37" s="120">
        <v>1625</v>
      </c>
      <c r="I37" s="119">
        <v>2925</v>
      </c>
      <c r="J37" s="57"/>
    </row>
    <row r="38" spans="1:10" s="43" customFormat="1" ht="64.5" customHeight="1">
      <c r="A38" s="50"/>
      <c r="B38" s="51"/>
      <c r="C38" s="52"/>
      <c r="D38" s="53"/>
      <c r="E38" s="54"/>
      <c r="F38" s="88"/>
      <c r="G38" s="48" t="s">
        <v>106</v>
      </c>
      <c r="H38" s="119">
        <v>2</v>
      </c>
      <c r="I38" s="119">
        <v>3</v>
      </c>
      <c r="J38" s="57"/>
    </row>
    <row r="39" spans="1:10" s="43" customFormat="1" ht="66" customHeight="1">
      <c r="A39" s="44"/>
      <c r="B39" s="49"/>
      <c r="C39" s="45"/>
      <c r="D39" s="46"/>
      <c r="E39" s="47"/>
      <c r="F39" s="88"/>
      <c r="G39" s="147" t="s">
        <v>286</v>
      </c>
      <c r="H39" s="137">
        <v>450</v>
      </c>
      <c r="I39" s="119">
        <v>450</v>
      </c>
      <c r="J39" s="57"/>
    </row>
    <row r="40" spans="1:10" s="43" customFormat="1" ht="50.25" customHeight="1">
      <c r="A40" s="44"/>
      <c r="B40" s="49"/>
      <c r="C40" s="45"/>
      <c r="D40" s="46"/>
      <c r="E40" s="47"/>
      <c r="F40" s="88"/>
      <c r="G40" s="48" t="s">
        <v>107</v>
      </c>
      <c r="H40" s="140">
        <v>187</v>
      </c>
      <c r="I40" s="1">
        <v>187</v>
      </c>
      <c r="J40" s="57"/>
    </row>
    <row r="41" spans="1:10" s="43" customFormat="1" ht="51.75" customHeight="1">
      <c r="A41" s="50"/>
      <c r="B41" s="51"/>
      <c r="C41" s="52"/>
      <c r="D41" s="53"/>
      <c r="E41" s="54"/>
      <c r="F41" s="88"/>
      <c r="G41" s="48" t="s">
        <v>109</v>
      </c>
      <c r="H41" s="141">
        <v>5400</v>
      </c>
      <c r="I41" s="141">
        <v>5400</v>
      </c>
      <c r="J41" s="57"/>
    </row>
    <row r="42" spans="1:10" s="43" customFormat="1" ht="41.25" customHeight="1">
      <c r="A42" s="44"/>
      <c r="B42" s="159"/>
      <c r="C42" s="45"/>
      <c r="D42" s="46"/>
      <c r="E42" s="47"/>
      <c r="F42" s="88"/>
      <c r="G42" s="160" t="s">
        <v>225</v>
      </c>
      <c r="H42" s="141">
        <v>1</v>
      </c>
      <c r="I42" s="141">
        <v>1</v>
      </c>
      <c r="J42" s="57"/>
    </row>
    <row r="43" spans="1:10" s="43" customFormat="1" ht="63.75" customHeight="1">
      <c r="A43" s="44"/>
      <c r="B43" s="159"/>
      <c r="C43" s="45"/>
      <c r="D43" s="46"/>
      <c r="E43" s="47"/>
      <c r="F43" s="88"/>
      <c r="G43" s="160" t="s">
        <v>188</v>
      </c>
      <c r="H43" s="141">
        <v>80</v>
      </c>
      <c r="I43" s="141">
        <v>80</v>
      </c>
      <c r="J43" s="57"/>
    </row>
    <row r="44" spans="1:10" s="43" customFormat="1" ht="63.75" customHeight="1">
      <c r="A44" s="44"/>
      <c r="B44" s="159"/>
      <c r="C44" s="45"/>
      <c r="D44" s="46"/>
      <c r="E44" s="47"/>
      <c r="F44" s="88"/>
      <c r="G44" s="265" t="s">
        <v>16</v>
      </c>
      <c r="H44" s="141">
        <v>15</v>
      </c>
      <c r="I44" s="141">
        <v>0</v>
      </c>
      <c r="J44" s="57" t="s">
        <v>9</v>
      </c>
    </row>
    <row r="45" spans="1:10" s="1" customFormat="1" ht="66" customHeight="1">
      <c r="A45" s="30"/>
      <c r="B45" s="388"/>
      <c r="C45" s="32"/>
      <c r="D45" s="102"/>
      <c r="E45" s="102"/>
      <c r="F45" s="99"/>
      <c r="G45" s="146" t="s">
        <v>285</v>
      </c>
      <c r="H45" s="119">
        <v>393112</v>
      </c>
      <c r="I45" s="119">
        <v>393112</v>
      </c>
      <c r="J45" s="57"/>
    </row>
    <row r="46" spans="1:10" s="1" customFormat="1" ht="44.25" customHeight="1">
      <c r="A46" s="35"/>
      <c r="B46" s="389"/>
      <c r="C46" s="85"/>
      <c r="D46" s="47"/>
      <c r="E46" s="47"/>
      <c r="F46" s="88"/>
      <c r="G46" s="78" t="s">
        <v>169</v>
      </c>
      <c r="H46" s="5">
        <v>100</v>
      </c>
      <c r="I46" s="123">
        <v>100</v>
      </c>
      <c r="J46" s="57"/>
    </row>
    <row r="47" spans="1:10" s="1" customFormat="1" ht="51.75" customHeight="1">
      <c r="A47" s="35"/>
      <c r="B47" s="389"/>
      <c r="C47" s="38"/>
      <c r="D47" s="47"/>
      <c r="E47" s="47"/>
      <c r="F47" s="88"/>
      <c r="G47" s="78" t="s">
        <v>171</v>
      </c>
      <c r="H47" s="5">
        <v>100</v>
      </c>
      <c r="I47" s="123">
        <v>100</v>
      </c>
      <c r="J47" s="57"/>
    </row>
    <row r="48" spans="1:10" s="1" customFormat="1" ht="47.25" customHeight="1">
      <c r="A48" s="35"/>
      <c r="B48" s="55"/>
      <c r="C48" s="85"/>
      <c r="D48" s="47"/>
      <c r="E48" s="47"/>
      <c r="F48" s="88"/>
      <c r="G48" s="78" t="s">
        <v>172</v>
      </c>
      <c r="H48" s="5">
        <v>100</v>
      </c>
      <c r="I48" s="123">
        <v>100</v>
      </c>
      <c r="J48" s="57"/>
    </row>
    <row r="49" spans="1:10" s="1" customFormat="1" ht="63.75" customHeight="1">
      <c r="A49" s="35"/>
      <c r="B49" s="55"/>
      <c r="C49" s="85"/>
      <c r="D49" s="47"/>
      <c r="E49" s="47"/>
      <c r="F49" s="88"/>
      <c r="G49" s="78" t="s">
        <v>173</v>
      </c>
      <c r="H49" s="5">
        <v>100</v>
      </c>
      <c r="I49" s="123">
        <v>100</v>
      </c>
      <c r="J49" s="57"/>
    </row>
    <row r="50" spans="1:10" s="1" customFormat="1" ht="63" customHeight="1">
      <c r="A50" s="31"/>
      <c r="B50" s="60"/>
      <c r="C50" s="85"/>
      <c r="D50" s="47"/>
      <c r="E50" s="47"/>
      <c r="F50" s="88"/>
      <c r="G50" s="78" t="s">
        <v>174</v>
      </c>
      <c r="H50" s="5">
        <v>100</v>
      </c>
      <c r="I50" s="123">
        <v>100</v>
      </c>
      <c r="J50" s="57"/>
    </row>
    <row r="51" spans="1:10" s="1" customFormat="1" ht="65.25" customHeight="1">
      <c r="A51" s="35"/>
      <c r="B51" s="60"/>
      <c r="C51" s="56"/>
      <c r="D51" s="46"/>
      <c r="E51" s="47"/>
      <c r="F51" s="88"/>
      <c r="G51" s="72" t="s">
        <v>175</v>
      </c>
      <c r="H51" s="31">
        <v>100</v>
      </c>
      <c r="I51" s="142">
        <v>100</v>
      </c>
      <c r="J51" s="57"/>
    </row>
    <row r="52" spans="1:10" s="1" customFormat="1" ht="53.25" customHeight="1">
      <c r="A52" s="35"/>
      <c r="B52" s="55"/>
      <c r="C52" s="39"/>
      <c r="D52" s="46"/>
      <c r="E52" s="47"/>
      <c r="F52" s="88"/>
      <c r="G52" s="6" t="s">
        <v>176</v>
      </c>
      <c r="H52" s="119">
        <v>1380</v>
      </c>
      <c r="I52" s="123">
        <v>1380</v>
      </c>
      <c r="J52" s="57"/>
    </row>
    <row r="53" spans="1:10" s="1" customFormat="1" ht="53.25" customHeight="1">
      <c r="A53" s="87"/>
      <c r="B53" s="55"/>
      <c r="C53" s="39"/>
      <c r="D53" s="46"/>
      <c r="E53" s="47"/>
      <c r="F53" s="88"/>
      <c r="G53" s="78" t="s">
        <v>189</v>
      </c>
      <c r="H53" s="119">
        <v>0</v>
      </c>
      <c r="I53" s="123">
        <v>0</v>
      </c>
      <c r="J53" s="57"/>
    </row>
    <row r="54" spans="1:10" s="1" customFormat="1" ht="69.75" customHeight="1">
      <c r="A54" s="87"/>
      <c r="B54" s="55"/>
      <c r="C54" s="39"/>
      <c r="D54" s="46"/>
      <c r="E54" s="47"/>
      <c r="F54" s="88"/>
      <c r="G54" s="78" t="s">
        <v>150</v>
      </c>
      <c r="H54" s="119">
        <v>1</v>
      </c>
      <c r="I54" s="123">
        <v>1</v>
      </c>
      <c r="J54" s="57"/>
    </row>
    <row r="55" spans="1:10" s="1" customFormat="1" ht="79.5" customHeight="1">
      <c r="A55" s="87"/>
      <c r="B55" s="84"/>
      <c r="C55" s="38"/>
      <c r="D55" s="47"/>
      <c r="E55" s="47"/>
      <c r="F55" s="88"/>
      <c r="G55" s="146" t="s">
        <v>190</v>
      </c>
      <c r="H55" s="5">
        <v>430</v>
      </c>
      <c r="I55" s="123">
        <v>529</v>
      </c>
      <c r="J55" s="57"/>
    </row>
    <row r="56" spans="1:10" s="1" customFormat="1" ht="82.5" customHeight="1">
      <c r="A56" s="30"/>
      <c r="B56" s="59"/>
      <c r="C56" s="17"/>
      <c r="D56" s="105"/>
      <c r="E56" s="105"/>
      <c r="F56" s="103"/>
      <c r="G56" s="10" t="s">
        <v>44</v>
      </c>
      <c r="H56" s="5">
        <v>1719</v>
      </c>
      <c r="I56" s="5">
        <v>1719</v>
      </c>
      <c r="J56" s="57"/>
    </row>
    <row r="57" spans="1:10" s="1" customFormat="1" ht="95.25" customHeight="1">
      <c r="A57" s="35"/>
      <c r="B57" s="60"/>
      <c r="C57" s="77"/>
      <c r="D57" s="102"/>
      <c r="E57" s="102"/>
      <c r="F57" s="99"/>
      <c r="G57" s="6" t="s">
        <v>177</v>
      </c>
      <c r="H57" s="5">
        <v>113</v>
      </c>
      <c r="I57" s="5">
        <v>113</v>
      </c>
      <c r="J57" s="57"/>
    </row>
    <row r="58" spans="1:10" s="1" customFormat="1" ht="50.25" customHeight="1">
      <c r="A58" s="31"/>
      <c r="B58" s="61"/>
      <c r="C58" s="186"/>
      <c r="D58" s="54"/>
      <c r="E58" s="54"/>
      <c r="F58" s="106"/>
      <c r="G58" s="78" t="s">
        <v>178</v>
      </c>
      <c r="H58" s="119">
        <v>3195</v>
      </c>
      <c r="I58" s="119">
        <v>3326</v>
      </c>
      <c r="J58" s="57"/>
    </row>
    <row r="59" spans="1:10" s="1" customFormat="1" ht="68.25" customHeight="1">
      <c r="A59" s="31"/>
      <c r="B59" s="58"/>
      <c r="C59" s="187"/>
      <c r="D59" s="54"/>
      <c r="E59" s="54"/>
      <c r="F59" s="106"/>
      <c r="G59" s="146" t="s">
        <v>284</v>
      </c>
      <c r="H59" s="119">
        <v>57</v>
      </c>
      <c r="I59" s="119">
        <v>42</v>
      </c>
      <c r="J59" s="57" t="s">
        <v>98</v>
      </c>
    </row>
    <row r="60" spans="1:10" s="9" customFormat="1" ht="25.5" customHeight="1">
      <c r="A60" s="95"/>
      <c r="B60" s="299" t="s">
        <v>21</v>
      </c>
      <c r="C60" s="340"/>
      <c r="D60" s="188">
        <f>D21+D23+D24+D25</f>
        <v>100498.94</v>
      </c>
      <c r="E60" s="188">
        <f>E21+E23+E24+E25</f>
        <v>92024.47</v>
      </c>
      <c r="F60" s="189">
        <f>E60/D60*100</f>
        <v>91.56760260356975</v>
      </c>
      <c r="G60" s="179"/>
      <c r="H60" s="180"/>
      <c r="I60" s="180"/>
      <c r="J60" s="90"/>
    </row>
    <row r="61" spans="1:10" s="1" customFormat="1" ht="144.75" customHeight="1">
      <c r="A61" s="30">
        <v>3</v>
      </c>
      <c r="B61" s="37" t="s">
        <v>230</v>
      </c>
      <c r="C61" s="17" t="s">
        <v>305</v>
      </c>
      <c r="D61" s="150">
        <v>38699.29</v>
      </c>
      <c r="E61" s="150">
        <v>37925.69</v>
      </c>
      <c r="F61" s="111">
        <f>E61/D61*100</f>
        <v>98.00099691751451</v>
      </c>
      <c r="G61" s="290"/>
      <c r="H61" s="338"/>
      <c r="I61" s="338"/>
      <c r="J61" s="18"/>
    </row>
    <row r="62" spans="1:10" s="1" customFormat="1" ht="48.75" customHeight="1">
      <c r="A62" s="387"/>
      <c r="B62" s="288" t="s">
        <v>140</v>
      </c>
      <c r="C62" s="307" t="s">
        <v>157</v>
      </c>
      <c r="D62" s="330">
        <v>83200</v>
      </c>
      <c r="E62" s="330">
        <v>83200</v>
      </c>
      <c r="F62" s="111">
        <f>E62/D62*100</f>
        <v>100</v>
      </c>
      <c r="G62" s="268"/>
      <c r="H62" s="339"/>
      <c r="I62" s="339"/>
      <c r="J62" s="18"/>
    </row>
    <row r="63" spans="1:10" s="1" customFormat="1" ht="66.75" customHeight="1">
      <c r="A63" s="387"/>
      <c r="B63" s="303"/>
      <c r="C63" s="386"/>
      <c r="D63" s="331"/>
      <c r="E63" s="359"/>
      <c r="F63" s="111"/>
      <c r="G63" s="190" t="s">
        <v>137</v>
      </c>
      <c r="H63" s="121">
        <v>32.45</v>
      </c>
      <c r="I63" s="165">
        <v>32.3</v>
      </c>
      <c r="J63" s="18"/>
    </row>
    <row r="64" spans="1:10" s="1" customFormat="1" ht="48.75" customHeight="1">
      <c r="A64" s="387"/>
      <c r="B64" s="289"/>
      <c r="C64" s="386"/>
      <c r="D64" s="331"/>
      <c r="E64" s="359"/>
      <c r="F64" s="111"/>
      <c r="G64" s="78" t="s">
        <v>70</v>
      </c>
      <c r="H64" s="122">
        <v>3.3</v>
      </c>
      <c r="I64" s="120">
        <v>3.616</v>
      </c>
      <c r="J64" s="57"/>
    </row>
    <row r="65" spans="1:10" s="1" customFormat="1" ht="82.5" customHeight="1">
      <c r="A65" s="87"/>
      <c r="B65" s="84"/>
      <c r="C65" s="386"/>
      <c r="D65" s="359"/>
      <c r="E65" s="359"/>
      <c r="F65" s="86"/>
      <c r="G65" s="78" t="s">
        <v>71</v>
      </c>
      <c r="H65" s="120">
        <v>2000</v>
      </c>
      <c r="I65" s="120">
        <v>2000</v>
      </c>
      <c r="J65" s="191"/>
    </row>
    <row r="66" spans="1:10" s="1" customFormat="1" ht="67.5" customHeight="1">
      <c r="A66" s="387"/>
      <c r="B66" s="392" t="s">
        <v>141</v>
      </c>
      <c r="C66" s="386"/>
      <c r="D66" s="359"/>
      <c r="E66" s="359"/>
      <c r="F66" s="334"/>
      <c r="G66" s="78" t="s">
        <v>142</v>
      </c>
      <c r="H66" s="120">
        <v>0</v>
      </c>
      <c r="I66" s="120">
        <v>2</v>
      </c>
      <c r="J66" s="57" t="s">
        <v>97</v>
      </c>
    </row>
    <row r="67" spans="1:10" s="1" customFormat="1" ht="51.75" customHeight="1">
      <c r="A67" s="387"/>
      <c r="B67" s="392"/>
      <c r="C67" s="386"/>
      <c r="D67" s="359"/>
      <c r="E67" s="359"/>
      <c r="F67" s="334"/>
      <c r="G67" s="78" t="s">
        <v>108</v>
      </c>
      <c r="H67" s="120">
        <v>1</v>
      </c>
      <c r="I67" s="120">
        <v>0</v>
      </c>
      <c r="J67" s="57"/>
    </row>
    <row r="68" spans="1:10" s="1" customFormat="1" ht="66.75" customHeight="1">
      <c r="A68" s="87"/>
      <c r="B68" s="6" t="s">
        <v>146</v>
      </c>
      <c r="C68" s="386"/>
      <c r="D68" s="359"/>
      <c r="E68" s="359"/>
      <c r="F68" s="86"/>
      <c r="G68" s="78" t="s">
        <v>147</v>
      </c>
      <c r="H68" s="120">
        <v>7026.5</v>
      </c>
      <c r="I68" s="120">
        <v>7026.5</v>
      </c>
      <c r="J68" s="57"/>
    </row>
    <row r="69" spans="1:10" s="1" customFormat="1" ht="39" customHeight="1">
      <c r="A69" s="89"/>
      <c r="B69" s="72"/>
      <c r="C69" s="268"/>
      <c r="D69" s="358"/>
      <c r="E69" s="358"/>
      <c r="F69" s="115"/>
      <c r="G69" s="78" t="s">
        <v>71</v>
      </c>
      <c r="H69" s="120">
        <v>4000</v>
      </c>
      <c r="I69" s="120">
        <v>5465.4</v>
      </c>
      <c r="J69" s="175"/>
    </row>
    <row r="70" spans="1:26" s="232" customFormat="1" ht="29.25" customHeight="1">
      <c r="A70" s="192"/>
      <c r="B70" s="390" t="s">
        <v>21</v>
      </c>
      <c r="C70" s="391"/>
      <c r="D70" s="193">
        <f>SUM(D61:D69)</f>
        <v>121899.29000000001</v>
      </c>
      <c r="E70" s="193">
        <f>E61+E62</f>
        <v>121125.69</v>
      </c>
      <c r="F70" s="194">
        <f>E70/D70*100</f>
        <v>99.36537776389017</v>
      </c>
      <c r="G70" s="179"/>
      <c r="H70" s="180"/>
      <c r="I70" s="180"/>
      <c r="J70" s="90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s="232" customFormat="1" ht="71.25" customHeight="1">
      <c r="A71" s="290" t="s">
        <v>179</v>
      </c>
      <c r="B71" s="312" t="s">
        <v>308</v>
      </c>
      <c r="C71" s="17" t="s">
        <v>305</v>
      </c>
      <c r="D71" s="114">
        <v>2220</v>
      </c>
      <c r="E71" s="246">
        <v>2220</v>
      </c>
      <c r="F71" s="114">
        <f>E71/D71*100</f>
        <v>100</v>
      </c>
      <c r="G71" s="91" t="s">
        <v>309</v>
      </c>
      <c r="H71" s="112">
        <v>120</v>
      </c>
      <c r="I71" s="112">
        <v>91</v>
      </c>
      <c r="J71" s="90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10" s="1" customFormat="1" ht="129.75" customHeight="1">
      <c r="A72" s="394"/>
      <c r="B72" s="385"/>
      <c r="C72" s="185" t="s">
        <v>222</v>
      </c>
      <c r="D72" s="247">
        <v>540.7</v>
      </c>
      <c r="E72" s="247">
        <v>540.7</v>
      </c>
      <c r="F72" s="114">
        <f>E72/D72*100</f>
        <v>100</v>
      </c>
      <c r="G72" s="6" t="s">
        <v>310</v>
      </c>
      <c r="H72" s="112">
        <v>1</v>
      </c>
      <c r="I72" s="112">
        <v>1</v>
      </c>
      <c r="J72" s="18"/>
    </row>
    <row r="73" spans="1:10" s="1" customFormat="1" ht="80.25" customHeight="1">
      <c r="A73" s="394"/>
      <c r="B73" s="385"/>
      <c r="C73" s="125"/>
      <c r="D73" s="248"/>
      <c r="E73" s="249"/>
      <c r="F73" s="114"/>
      <c r="G73" s="6" t="s">
        <v>258</v>
      </c>
      <c r="H73" s="5">
        <v>4</v>
      </c>
      <c r="I73" s="5">
        <v>4</v>
      </c>
      <c r="J73" s="18"/>
    </row>
    <row r="74" spans="1:10" s="1" customFormat="1" ht="75.75" customHeight="1">
      <c r="A74" s="395"/>
      <c r="B74" s="275"/>
      <c r="C74" s="196"/>
      <c r="D74" s="251"/>
      <c r="E74" s="252"/>
      <c r="F74" s="251"/>
      <c r="G74" s="6" t="s">
        <v>311</v>
      </c>
      <c r="H74" s="112">
        <v>0</v>
      </c>
      <c r="I74" s="112">
        <v>0</v>
      </c>
      <c r="J74" s="68"/>
    </row>
    <row r="75" spans="1:10" s="1" customFormat="1" ht="64.5" customHeight="1">
      <c r="A75" s="250"/>
      <c r="B75" s="253"/>
      <c r="C75" s="254"/>
      <c r="D75" s="251"/>
      <c r="E75" s="252"/>
      <c r="F75" s="251"/>
      <c r="G75" s="6" t="s">
        <v>312</v>
      </c>
      <c r="H75" s="5">
        <v>24</v>
      </c>
      <c r="I75" s="5">
        <v>24</v>
      </c>
      <c r="J75" s="68"/>
    </row>
    <row r="76" spans="1:10" s="1" customFormat="1" ht="143.25" customHeight="1">
      <c r="A76" s="250"/>
      <c r="B76" s="253"/>
      <c r="C76" s="254"/>
      <c r="D76" s="251"/>
      <c r="E76" s="252"/>
      <c r="F76" s="251"/>
      <c r="G76" s="6" t="s">
        <v>313</v>
      </c>
      <c r="H76" s="5">
        <v>28</v>
      </c>
      <c r="I76" s="5">
        <v>12</v>
      </c>
      <c r="J76" s="68"/>
    </row>
    <row r="77" spans="1:10" s="1" customFormat="1" ht="65.25" customHeight="1">
      <c r="A77" s="250"/>
      <c r="B77" s="253"/>
      <c r="C77" s="254"/>
      <c r="D77" s="251"/>
      <c r="E77" s="252"/>
      <c r="F77" s="251"/>
      <c r="G77" s="6" t="s">
        <v>314</v>
      </c>
      <c r="H77" s="5">
        <v>24</v>
      </c>
      <c r="I77" s="5">
        <v>14</v>
      </c>
      <c r="J77" s="68"/>
    </row>
    <row r="78" spans="1:14" s="1" customFormat="1" ht="228" customHeight="1">
      <c r="A78" s="250"/>
      <c r="B78" s="6"/>
      <c r="C78" s="254"/>
      <c r="D78" s="251"/>
      <c r="E78" s="252"/>
      <c r="F78" s="251"/>
      <c r="G78" s="10" t="s">
        <v>358</v>
      </c>
      <c r="H78" s="112">
        <v>0</v>
      </c>
      <c r="I78" s="112">
        <v>0</v>
      </c>
      <c r="J78" s="68"/>
      <c r="N78" s="6"/>
    </row>
    <row r="79" spans="1:10" s="1" customFormat="1" ht="78.75" customHeight="1">
      <c r="A79" s="250"/>
      <c r="B79" s="6"/>
      <c r="C79" s="254"/>
      <c r="D79" s="251"/>
      <c r="E79" s="252"/>
      <c r="F79" s="251"/>
      <c r="G79" s="6" t="s">
        <v>315</v>
      </c>
      <c r="H79" s="5">
        <v>30</v>
      </c>
      <c r="I79" s="5">
        <v>31</v>
      </c>
      <c r="J79" s="68"/>
    </row>
    <row r="80" spans="1:10" s="1" customFormat="1" ht="81.75" customHeight="1">
      <c r="A80" s="250"/>
      <c r="B80" s="6"/>
      <c r="C80" s="254"/>
      <c r="D80" s="251"/>
      <c r="E80" s="252"/>
      <c r="F80" s="251"/>
      <c r="G80" s="6" t="s">
        <v>316</v>
      </c>
      <c r="H80" s="5">
        <v>35</v>
      </c>
      <c r="I80" s="5">
        <v>66</v>
      </c>
      <c r="J80" s="68"/>
    </row>
    <row r="81" spans="1:10" s="1" customFormat="1" ht="81.75" customHeight="1">
      <c r="A81" s="250"/>
      <c r="B81" s="6"/>
      <c r="C81" s="254"/>
      <c r="D81" s="251"/>
      <c r="E81" s="252"/>
      <c r="F81" s="251"/>
      <c r="G81" s="255" t="s">
        <v>317</v>
      </c>
      <c r="H81" s="5">
        <v>56</v>
      </c>
      <c r="I81" s="5">
        <v>56</v>
      </c>
      <c r="J81" s="68"/>
    </row>
    <row r="82" spans="1:10" s="1" customFormat="1" ht="103.5" customHeight="1">
      <c r="A82" s="250"/>
      <c r="B82" s="6"/>
      <c r="C82" s="254"/>
      <c r="D82" s="251"/>
      <c r="E82" s="252"/>
      <c r="F82" s="251"/>
      <c r="G82" s="256" t="s">
        <v>359</v>
      </c>
      <c r="H82" s="5">
        <v>317</v>
      </c>
      <c r="I82" s="5">
        <v>260</v>
      </c>
      <c r="J82" s="68"/>
    </row>
    <row r="83" spans="1:10" s="1" customFormat="1" ht="81.75" customHeight="1">
      <c r="A83" s="250"/>
      <c r="B83" s="6"/>
      <c r="C83" s="254"/>
      <c r="D83" s="251"/>
      <c r="E83" s="252"/>
      <c r="F83" s="251"/>
      <c r="G83" s="255" t="s">
        <v>318</v>
      </c>
      <c r="H83" s="5">
        <v>437</v>
      </c>
      <c r="I83" s="5">
        <v>437</v>
      </c>
      <c r="J83" s="68"/>
    </row>
    <row r="84" spans="1:10" s="1" customFormat="1" ht="81.75" customHeight="1">
      <c r="A84" s="250"/>
      <c r="B84" s="6"/>
      <c r="C84" s="254"/>
      <c r="D84" s="251"/>
      <c r="E84" s="252"/>
      <c r="F84" s="251"/>
      <c r="G84" s="255" t="s">
        <v>319</v>
      </c>
      <c r="H84" s="5">
        <v>5470</v>
      </c>
      <c r="I84" s="5">
        <v>8200</v>
      </c>
      <c r="J84" s="68"/>
    </row>
    <row r="85" spans="1:10" s="1" customFormat="1" ht="57.75" customHeight="1">
      <c r="A85" s="250"/>
      <c r="B85" s="6"/>
      <c r="C85" s="254"/>
      <c r="D85" s="251"/>
      <c r="E85" s="252"/>
      <c r="F85" s="251"/>
      <c r="G85" s="255" t="s">
        <v>320</v>
      </c>
      <c r="H85" s="5">
        <v>82</v>
      </c>
      <c r="I85" s="5">
        <v>15</v>
      </c>
      <c r="J85" s="68"/>
    </row>
    <row r="86" spans="1:10" s="1" customFormat="1" ht="132" customHeight="1">
      <c r="A86" s="250"/>
      <c r="B86" s="6"/>
      <c r="C86" s="257"/>
      <c r="D86" s="251"/>
      <c r="E86" s="252"/>
      <c r="F86" s="251"/>
      <c r="G86" s="256" t="s">
        <v>360</v>
      </c>
      <c r="H86" s="5">
        <v>100</v>
      </c>
      <c r="I86" s="5">
        <v>100</v>
      </c>
      <c r="J86" s="68"/>
    </row>
    <row r="87" spans="1:10" s="1" customFormat="1" ht="81.75" customHeight="1">
      <c r="A87" s="250"/>
      <c r="B87" s="6"/>
      <c r="C87" s="257"/>
      <c r="D87" s="251"/>
      <c r="E87" s="252"/>
      <c r="F87" s="251"/>
      <c r="G87" s="255" t="s">
        <v>321</v>
      </c>
      <c r="H87" s="5">
        <v>100</v>
      </c>
      <c r="I87" s="5">
        <v>100</v>
      </c>
      <c r="J87" s="68"/>
    </row>
    <row r="88" spans="1:10" s="1" customFormat="1" ht="81.75" customHeight="1">
      <c r="A88" s="250"/>
      <c r="B88" s="6"/>
      <c r="C88" s="257"/>
      <c r="D88" s="251"/>
      <c r="E88" s="252"/>
      <c r="F88" s="251"/>
      <c r="G88" s="255" t="s">
        <v>322</v>
      </c>
      <c r="H88" s="5">
        <v>10</v>
      </c>
      <c r="I88" s="5">
        <v>10</v>
      </c>
      <c r="J88" s="68"/>
    </row>
    <row r="89" spans="1:10" s="1" customFormat="1" ht="81.75" customHeight="1">
      <c r="A89" s="250"/>
      <c r="B89" s="6"/>
      <c r="C89" s="257"/>
      <c r="D89" s="251"/>
      <c r="E89" s="252"/>
      <c r="F89" s="251"/>
      <c r="G89" s="255" t="s">
        <v>323</v>
      </c>
      <c r="H89" s="5">
        <v>12</v>
      </c>
      <c r="I89" s="5">
        <v>12</v>
      </c>
      <c r="J89" s="68"/>
    </row>
    <row r="90" spans="1:10" s="1" customFormat="1" ht="116.25" customHeight="1">
      <c r="A90" s="250"/>
      <c r="B90" s="6"/>
      <c r="C90" s="257"/>
      <c r="D90" s="251"/>
      <c r="E90" s="252"/>
      <c r="F90" s="251"/>
      <c r="G90" s="255" t="s">
        <v>341</v>
      </c>
      <c r="H90" s="5">
        <v>5</v>
      </c>
      <c r="I90" s="5">
        <v>5</v>
      </c>
      <c r="J90" s="68"/>
    </row>
    <row r="91" spans="1:10" s="1" customFormat="1" ht="117" customHeight="1">
      <c r="A91" s="250"/>
      <c r="B91" s="6"/>
      <c r="C91" s="257"/>
      <c r="D91" s="251"/>
      <c r="E91" s="252"/>
      <c r="F91" s="251"/>
      <c r="G91" s="255" t="s">
        <v>357</v>
      </c>
      <c r="H91" s="5">
        <v>5</v>
      </c>
      <c r="I91" s="5">
        <v>5</v>
      </c>
      <c r="J91" s="68"/>
    </row>
    <row r="92" spans="1:10" s="1" customFormat="1" ht="81.75" customHeight="1">
      <c r="A92" s="250"/>
      <c r="B92" s="6"/>
      <c r="C92" s="257"/>
      <c r="D92" s="251"/>
      <c r="E92" s="252"/>
      <c r="F92" s="251"/>
      <c r="G92" s="255" t="s">
        <v>361</v>
      </c>
      <c r="H92" s="5">
        <v>5</v>
      </c>
      <c r="I92" s="5">
        <v>5</v>
      </c>
      <c r="J92" s="68"/>
    </row>
    <row r="93" spans="1:10" s="1" customFormat="1" ht="117.75" customHeight="1">
      <c r="A93" s="250"/>
      <c r="B93" s="6"/>
      <c r="C93" s="257"/>
      <c r="D93" s="251"/>
      <c r="E93" s="252"/>
      <c r="F93" s="251"/>
      <c r="G93" s="256" t="s">
        <v>31</v>
      </c>
      <c r="H93" s="5">
        <v>170</v>
      </c>
      <c r="I93" s="5">
        <v>171</v>
      </c>
      <c r="J93" s="68"/>
    </row>
    <row r="94" spans="1:10" s="1" customFormat="1" ht="81.75" customHeight="1">
      <c r="A94" s="250"/>
      <c r="B94" s="6"/>
      <c r="C94" s="257"/>
      <c r="D94" s="251"/>
      <c r="E94" s="252"/>
      <c r="F94" s="251"/>
      <c r="G94" s="255" t="s">
        <v>362</v>
      </c>
      <c r="H94" s="5">
        <v>800</v>
      </c>
      <c r="I94" s="5">
        <v>1000</v>
      </c>
      <c r="J94" s="68"/>
    </row>
    <row r="95" spans="1:10" s="9" customFormat="1" ht="39.75" customHeight="1">
      <c r="A95" s="95"/>
      <c r="B95" s="299" t="s">
        <v>21</v>
      </c>
      <c r="C95" s="340"/>
      <c r="D95" s="188">
        <f>D71+D72</f>
        <v>2760.7</v>
      </c>
      <c r="E95" s="188">
        <f>E71+E72</f>
        <v>2760.7</v>
      </c>
      <c r="F95" s="168">
        <f>E95/D95*100</f>
        <v>100</v>
      </c>
      <c r="G95" s="179"/>
      <c r="H95" s="180"/>
      <c r="I95" s="180"/>
      <c r="J95" s="90"/>
    </row>
    <row r="96" spans="1:10" s="1" customFormat="1" ht="105.75" customHeight="1">
      <c r="A96" s="30" t="s">
        <v>180</v>
      </c>
      <c r="B96" s="64" t="s">
        <v>200</v>
      </c>
      <c r="C96" s="32" t="s">
        <v>305</v>
      </c>
      <c r="D96" s="151">
        <v>1320</v>
      </c>
      <c r="E96" s="151">
        <v>1320</v>
      </c>
      <c r="F96" s="163">
        <f>E96/D96*100</f>
        <v>100</v>
      </c>
      <c r="G96" s="6" t="s">
        <v>201</v>
      </c>
      <c r="H96" s="5">
        <v>17</v>
      </c>
      <c r="I96" s="5">
        <v>18</v>
      </c>
      <c r="J96" s="18"/>
    </row>
    <row r="97" spans="1:10" s="1" customFormat="1" ht="51" customHeight="1">
      <c r="A97" s="35"/>
      <c r="B97" s="60"/>
      <c r="C97" s="197" t="s">
        <v>68</v>
      </c>
      <c r="D97" s="114">
        <v>0</v>
      </c>
      <c r="E97" s="114">
        <v>0</v>
      </c>
      <c r="F97" s="163"/>
      <c r="G97" s="6" t="s">
        <v>202</v>
      </c>
      <c r="H97" s="5">
        <v>9</v>
      </c>
      <c r="I97" s="5">
        <v>10</v>
      </c>
      <c r="J97" s="18"/>
    </row>
    <row r="98" spans="1:10" s="1" customFormat="1" ht="54.75" customHeight="1">
      <c r="A98" s="35"/>
      <c r="B98" s="60"/>
      <c r="C98" s="125"/>
      <c r="D98" s="107"/>
      <c r="E98" s="108"/>
      <c r="F98" s="86"/>
      <c r="G98" s="6" t="s">
        <v>203</v>
      </c>
      <c r="H98" s="5">
        <v>120</v>
      </c>
      <c r="I98" s="5">
        <v>125</v>
      </c>
      <c r="J98" s="18"/>
    </row>
    <row r="99" spans="1:10" s="1" customFormat="1" ht="64.5" customHeight="1">
      <c r="A99" s="35"/>
      <c r="B99" s="60"/>
      <c r="C99" s="38"/>
      <c r="D99" s="108"/>
      <c r="E99" s="108"/>
      <c r="F99" s="86"/>
      <c r="G99" s="6" t="s">
        <v>204</v>
      </c>
      <c r="H99" s="5">
        <v>11</v>
      </c>
      <c r="I99" s="5">
        <v>14</v>
      </c>
      <c r="J99" s="18"/>
    </row>
    <row r="100" spans="1:10" s="1" customFormat="1" ht="49.5" customHeight="1">
      <c r="A100" s="35"/>
      <c r="B100" s="60"/>
      <c r="C100" s="38"/>
      <c r="D100" s="108"/>
      <c r="E100" s="108"/>
      <c r="F100" s="86"/>
      <c r="G100" s="6" t="s">
        <v>205</v>
      </c>
      <c r="H100" s="5">
        <v>3</v>
      </c>
      <c r="I100" s="5">
        <v>2</v>
      </c>
      <c r="J100" s="18"/>
    </row>
    <row r="101" spans="1:10" s="1" customFormat="1" ht="39" customHeight="1">
      <c r="A101" s="35"/>
      <c r="B101" s="60"/>
      <c r="C101" s="38"/>
      <c r="D101" s="108"/>
      <c r="E101" s="108"/>
      <c r="F101" s="86"/>
      <c r="G101" s="6" t="s">
        <v>206</v>
      </c>
      <c r="H101" s="5">
        <v>2</v>
      </c>
      <c r="I101" s="5">
        <v>0</v>
      </c>
      <c r="J101" s="126" t="s">
        <v>10</v>
      </c>
    </row>
    <row r="102" spans="1:10" s="1" customFormat="1" ht="54" customHeight="1">
      <c r="A102" s="35"/>
      <c r="B102" s="60"/>
      <c r="C102" s="38"/>
      <c r="D102" s="108"/>
      <c r="E102" s="108"/>
      <c r="F102" s="86"/>
      <c r="G102" s="6" t="s">
        <v>207</v>
      </c>
      <c r="H102" s="5">
        <v>0</v>
      </c>
      <c r="I102" s="5">
        <v>0</v>
      </c>
      <c r="J102" s="266"/>
    </row>
    <row r="103" spans="1:10" s="1" customFormat="1" ht="65.25" customHeight="1">
      <c r="A103" s="35"/>
      <c r="B103" s="60"/>
      <c r="C103" s="38"/>
      <c r="D103" s="108"/>
      <c r="E103" s="108"/>
      <c r="F103" s="86"/>
      <c r="G103" s="6" t="s">
        <v>208</v>
      </c>
      <c r="H103" s="5">
        <v>0</v>
      </c>
      <c r="I103" s="5">
        <v>0</v>
      </c>
      <c r="J103" s="266"/>
    </row>
    <row r="104" spans="1:10" s="1" customFormat="1" ht="49.5" customHeight="1">
      <c r="A104" s="35"/>
      <c r="B104" s="60"/>
      <c r="C104" s="38"/>
      <c r="D104" s="108"/>
      <c r="E104" s="108"/>
      <c r="F104" s="86"/>
      <c r="G104" s="62" t="s">
        <v>209</v>
      </c>
      <c r="H104" s="5">
        <v>0</v>
      </c>
      <c r="I104" s="5">
        <v>0</v>
      </c>
      <c r="J104" s="266"/>
    </row>
    <row r="105" spans="1:10" s="1" customFormat="1" ht="51" customHeight="1">
      <c r="A105" s="31"/>
      <c r="B105" s="61"/>
      <c r="C105" s="33"/>
      <c r="D105" s="109"/>
      <c r="E105" s="109"/>
      <c r="F105" s="115"/>
      <c r="G105" s="6" t="s">
        <v>210</v>
      </c>
      <c r="H105" s="5">
        <v>0</v>
      </c>
      <c r="I105" s="5">
        <v>0</v>
      </c>
      <c r="J105" s="266"/>
    </row>
    <row r="106" spans="1:10" s="9" customFormat="1" ht="38.25" customHeight="1">
      <c r="A106" s="95"/>
      <c r="B106" s="299" t="s">
        <v>21</v>
      </c>
      <c r="C106" s="340"/>
      <c r="D106" s="188">
        <f>D96+D97</f>
        <v>1320</v>
      </c>
      <c r="E106" s="188">
        <f>E96+E97</f>
        <v>1320</v>
      </c>
      <c r="F106" s="168">
        <f>E106/D106*100</f>
        <v>100</v>
      </c>
      <c r="G106" s="179"/>
      <c r="H106" s="180"/>
      <c r="I106" s="180"/>
      <c r="J106" s="90"/>
    </row>
    <row r="107" spans="1:10" s="1" customFormat="1" ht="85.5" customHeight="1">
      <c r="A107" s="290">
        <v>6</v>
      </c>
      <c r="B107" s="312" t="s">
        <v>211</v>
      </c>
      <c r="C107" s="17" t="s">
        <v>305</v>
      </c>
      <c r="D107" s="150">
        <v>12015.66</v>
      </c>
      <c r="E107" s="150">
        <v>12015.66</v>
      </c>
      <c r="F107" s="111">
        <f>E107/D107*100</f>
        <v>100</v>
      </c>
      <c r="G107" s="62" t="s">
        <v>212</v>
      </c>
      <c r="H107" s="5">
        <v>100</v>
      </c>
      <c r="I107" s="5">
        <v>94</v>
      </c>
      <c r="J107" s="18" t="s">
        <v>2</v>
      </c>
    </row>
    <row r="108" spans="1:10" s="1" customFormat="1" ht="55.5" customHeight="1">
      <c r="A108" s="292"/>
      <c r="B108" s="283"/>
      <c r="C108" s="17" t="s">
        <v>68</v>
      </c>
      <c r="D108" s="150">
        <v>1782</v>
      </c>
      <c r="E108" s="150">
        <v>1782</v>
      </c>
      <c r="F108" s="111">
        <f>E108/D108*100</f>
        <v>100</v>
      </c>
      <c r="G108" s="62" t="s">
        <v>213</v>
      </c>
      <c r="H108" s="5">
        <v>170</v>
      </c>
      <c r="I108" s="5">
        <v>114</v>
      </c>
      <c r="J108" s="18" t="s">
        <v>288</v>
      </c>
    </row>
    <row r="109" spans="1:10" s="1" customFormat="1" ht="87.75" customHeight="1">
      <c r="A109" s="290"/>
      <c r="B109" s="364"/>
      <c r="C109" s="307"/>
      <c r="D109" s="316"/>
      <c r="E109" s="316"/>
      <c r="F109" s="316"/>
      <c r="G109" s="62" t="s">
        <v>214</v>
      </c>
      <c r="H109" s="5">
        <v>15</v>
      </c>
      <c r="I109" s="5">
        <v>20</v>
      </c>
      <c r="J109" s="267"/>
    </row>
    <row r="110" spans="1:10" s="1" customFormat="1" ht="82.5" customHeight="1">
      <c r="A110" s="291"/>
      <c r="B110" s="353"/>
      <c r="C110" s="393"/>
      <c r="D110" s="314"/>
      <c r="E110" s="314"/>
      <c r="F110" s="314"/>
      <c r="G110" s="62" t="s">
        <v>215</v>
      </c>
      <c r="H110" s="5">
        <v>40</v>
      </c>
      <c r="I110" s="5">
        <v>40</v>
      </c>
      <c r="J110" s="267"/>
    </row>
    <row r="111" spans="1:10" s="1" customFormat="1" ht="78" customHeight="1">
      <c r="A111" s="291"/>
      <c r="B111" s="354"/>
      <c r="C111" s="393"/>
      <c r="D111" s="314"/>
      <c r="E111" s="314"/>
      <c r="F111" s="314"/>
      <c r="G111" s="62" t="s">
        <v>216</v>
      </c>
      <c r="H111" s="5">
        <v>100</v>
      </c>
      <c r="I111" s="5">
        <v>100</v>
      </c>
      <c r="J111" s="18"/>
    </row>
    <row r="112" spans="1:10" s="1" customFormat="1" ht="71.25" customHeight="1">
      <c r="A112" s="291"/>
      <c r="B112" s="354"/>
      <c r="C112" s="393"/>
      <c r="D112" s="314"/>
      <c r="E112" s="314"/>
      <c r="F112" s="314"/>
      <c r="G112" s="62" t="s">
        <v>217</v>
      </c>
      <c r="H112" s="5">
        <v>11</v>
      </c>
      <c r="I112" s="5">
        <v>11</v>
      </c>
      <c r="J112" s="18"/>
    </row>
    <row r="113" spans="1:10" s="1" customFormat="1" ht="93.75" customHeight="1">
      <c r="A113" s="291"/>
      <c r="B113" s="354"/>
      <c r="C113" s="393"/>
      <c r="D113" s="314"/>
      <c r="E113" s="314"/>
      <c r="F113" s="314"/>
      <c r="G113" s="62" t="s">
        <v>218</v>
      </c>
      <c r="H113" s="5">
        <v>100</v>
      </c>
      <c r="I113" s="5">
        <v>80</v>
      </c>
      <c r="J113" s="18" t="s">
        <v>11</v>
      </c>
    </row>
    <row r="114" spans="1:10" s="1" customFormat="1" ht="57" customHeight="1">
      <c r="A114" s="292"/>
      <c r="B114" s="355"/>
      <c r="C114" s="308"/>
      <c r="D114" s="317"/>
      <c r="E114" s="317"/>
      <c r="F114" s="317"/>
      <c r="G114" s="62" t="s">
        <v>219</v>
      </c>
      <c r="H114" s="5">
        <v>4</v>
      </c>
      <c r="I114" s="5">
        <v>1</v>
      </c>
      <c r="J114" s="18" t="s">
        <v>287</v>
      </c>
    </row>
    <row r="115" spans="1:10" s="9" customFormat="1" ht="39" customHeight="1">
      <c r="A115" s="95"/>
      <c r="B115" s="299" t="s">
        <v>21</v>
      </c>
      <c r="C115" s="340"/>
      <c r="D115" s="188">
        <f>D107+D108</f>
        <v>13797.66</v>
      </c>
      <c r="E115" s="188">
        <f>E107+E108</f>
        <v>13797.66</v>
      </c>
      <c r="F115" s="168">
        <f>E115/D115*100</f>
        <v>100</v>
      </c>
      <c r="G115" s="179"/>
      <c r="H115" s="180"/>
      <c r="I115" s="180"/>
      <c r="J115" s="90"/>
    </row>
    <row r="116" spans="1:10" s="1" customFormat="1" ht="115.5" customHeight="1">
      <c r="A116" s="290">
        <v>7</v>
      </c>
      <c r="B116" s="312" t="s">
        <v>220</v>
      </c>
      <c r="C116" s="17" t="s">
        <v>161</v>
      </c>
      <c r="D116" s="150">
        <v>2852.43</v>
      </c>
      <c r="E116" s="150">
        <v>2852.43</v>
      </c>
      <c r="F116" s="111">
        <f>E116/D116*100</f>
        <v>100</v>
      </c>
      <c r="G116" s="288" t="s">
        <v>72</v>
      </c>
      <c r="H116" s="290">
        <v>17</v>
      </c>
      <c r="I116" s="290">
        <v>17</v>
      </c>
      <c r="J116" s="409"/>
    </row>
    <row r="117" spans="1:10" s="1" customFormat="1" ht="118.5" customHeight="1">
      <c r="A117" s="291"/>
      <c r="B117" s="397"/>
      <c r="C117" s="17" t="s">
        <v>162</v>
      </c>
      <c r="D117" s="150">
        <v>7493.71</v>
      </c>
      <c r="E117" s="150">
        <v>7493.71</v>
      </c>
      <c r="F117" s="111">
        <f>E117/D117*100</f>
        <v>100</v>
      </c>
      <c r="G117" s="303"/>
      <c r="H117" s="291"/>
      <c r="I117" s="291"/>
      <c r="J117" s="411"/>
    </row>
    <row r="118" spans="1:10" s="1" customFormat="1" ht="52.5" customHeight="1">
      <c r="A118" s="291"/>
      <c r="B118" s="397"/>
      <c r="C118" s="17" t="s">
        <v>68</v>
      </c>
      <c r="D118" s="150">
        <v>0</v>
      </c>
      <c r="E118" s="150">
        <v>0</v>
      </c>
      <c r="F118" s="111">
        <v>0</v>
      </c>
      <c r="G118" s="303"/>
      <c r="H118" s="291"/>
      <c r="I118" s="291"/>
      <c r="J118" s="411"/>
    </row>
    <row r="119" spans="1:10" s="1" customFormat="1" ht="46.5" customHeight="1">
      <c r="A119" s="292"/>
      <c r="B119" s="398"/>
      <c r="C119" s="17" t="s">
        <v>305</v>
      </c>
      <c r="D119" s="150">
        <v>3620.752</v>
      </c>
      <c r="E119" s="150">
        <v>3620.75</v>
      </c>
      <c r="F119" s="111">
        <f aca="true" t="shared" si="0" ref="F119:F124">E119/D119*100</f>
        <v>99.9999447628559</v>
      </c>
      <c r="G119" s="289"/>
      <c r="H119" s="292"/>
      <c r="I119" s="292"/>
      <c r="J119" s="414"/>
    </row>
    <row r="120" spans="1:10" s="9" customFormat="1" ht="38.25" customHeight="1">
      <c r="A120" s="95"/>
      <c r="B120" s="299" t="s">
        <v>21</v>
      </c>
      <c r="C120" s="340"/>
      <c r="D120" s="188">
        <f>D116+D117+D118+D119</f>
        <v>13966.892</v>
      </c>
      <c r="E120" s="188">
        <f>E116+E117+E118+E119</f>
        <v>13966.89</v>
      </c>
      <c r="F120" s="168">
        <f t="shared" si="0"/>
        <v>99.99998568042196</v>
      </c>
      <c r="G120" s="179"/>
      <c r="H120" s="180"/>
      <c r="I120" s="180"/>
      <c r="J120" s="90"/>
    </row>
    <row r="121" spans="1:10" s="1" customFormat="1" ht="312" customHeight="1">
      <c r="A121" s="290">
        <v>8</v>
      </c>
      <c r="B121" s="312" t="s">
        <v>50</v>
      </c>
      <c r="C121" s="17" t="s">
        <v>305</v>
      </c>
      <c r="D121" s="114">
        <v>3080.88</v>
      </c>
      <c r="E121" s="114">
        <v>2685.9</v>
      </c>
      <c r="F121" s="114">
        <f t="shared" si="0"/>
        <v>87.17963698683494</v>
      </c>
      <c r="G121" s="96" t="s">
        <v>164</v>
      </c>
      <c r="H121" s="30">
        <v>29</v>
      </c>
      <c r="I121" s="30">
        <v>5</v>
      </c>
      <c r="J121" s="57" t="s">
        <v>151</v>
      </c>
    </row>
    <row r="122" spans="1:10" s="1" customFormat="1" ht="62.25" customHeight="1">
      <c r="A122" s="292"/>
      <c r="B122" s="284"/>
      <c r="C122" s="17" t="s">
        <v>68</v>
      </c>
      <c r="D122" s="114">
        <v>0</v>
      </c>
      <c r="E122" s="114">
        <v>0</v>
      </c>
      <c r="F122" s="114">
        <v>0</v>
      </c>
      <c r="G122" s="6" t="s">
        <v>73</v>
      </c>
      <c r="H122" s="122">
        <v>11</v>
      </c>
      <c r="I122" s="122">
        <v>11.07</v>
      </c>
      <c r="J122" s="263"/>
    </row>
    <row r="123" spans="1:10" s="9" customFormat="1" ht="39.75" customHeight="1">
      <c r="A123" s="95"/>
      <c r="B123" s="299" t="s">
        <v>21</v>
      </c>
      <c r="C123" s="340"/>
      <c r="D123" s="188">
        <f>SUM(D121:D122)</f>
        <v>3080.88</v>
      </c>
      <c r="E123" s="188">
        <f>SUM(E121:E122)</f>
        <v>2685.9</v>
      </c>
      <c r="F123" s="168">
        <f t="shared" si="0"/>
        <v>87.17963698683494</v>
      </c>
      <c r="G123" s="179"/>
      <c r="H123" s="180"/>
      <c r="I123" s="180"/>
      <c r="J123" s="90"/>
    </row>
    <row r="124" spans="1:10" s="1" customFormat="1" ht="67.5" customHeight="1">
      <c r="A124" s="30">
        <v>9</v>
      </c>
      <c r="B124" s="312" t="s">
        <v>363</v>
      </c>
      <c r="C124" s="17" t="s">
        <v>305</v>
      </c>
      <c r="D124" s="150">
        <v>122.93</v>
      </c>
      <c r="E124" s="150">
        <v>122.93</v>
      </c>
      <c r="F124" s="111">
        <f t="shared" si="0"/>
        <v>100</v>
      </c>
      <c r="G124" s="6" t="s">
        <v>32</v>
      </c>
      <c r="H124" s="5" t="s">
        <v>87</v>
      </c>
      <c r="I124" s="101" t="s">
        <v>87</v>
      </c>
      <c r="J124" s="18"/>
    </row>
    <row r="125" spans="1:10" s="1" customFormat="1" ht="15" customHeight="1">
      <c r="A125" s="35"/>
      <c r="B125" s="283"/>
      <c r="C125" s="307"/>
      <c r="D125" s="399"/>
      <c r="E125" s="399"/>
      <c r="F125" s="316"/>
      <c r="G125" s="303" t="s">
        <v>33</v>
      </c>
      <c r="H125" s="291" t="s">
        <v>87</v>
      </c>
      <c r="I125" s="326" t="s">
        <v>87</v>
      </c>
      <c r="J125" s="328"/>
    </row>
    <row r="126" spans="1:10" s="1" customFormat="1" ht="59.25" customHeight="1">
      <c r="A126" s="31"/>
      <c r="B126" s="284"/>
      <c r="C126" s="308"/>
      <c r="D126" s="400"/>
      <c r="E126" s="400"/>
      <c r="F126" s="317"/>
      <c r="G126" s="304"/>
      <c r="H126" s="327"/>
      <c r="I126" s="327"/>
      <c r="J126" s="329"/>
    </row>
    <row r="127" spans="1:10" s="1" customFormat="1" ht="60.75" customHeight="1">
      <c r="A127" s="31"/>
      <c r="B127" s="116"/>
      <c r="C127" s="76"/>
      <c r="D127" s="153"/>
      <c r="E127" s="153"/>
      <c r="F127" s="100"/>
      <c r="G127" s="6" t="s">
        <v>94</v>
      </c>
      <c r="H127" s="5">
        <v>1</v>
      </c>
      <c r="I127" s="5">
        <v>0</v>
      </c>
      <c r="J127" s="18" t="s">
        <v>102</v>
      </c>
    </row>
    <row r="128" spans="1:10" s="9" customFormat="1" ht="41.25" customHeight="1">
      <c r="A128" s="95"/>
      <c r="B128" s="299" t="s">
        <v>21</v>
      </c>
      <c r="C128" s="340"/>
      <c r="D128" s="188">
        <f>SUM(D124:D126)</f>
        <v>122.93</v>
      </c>
      <c r="E128" s="188">
        <f>SUM(E124:E126)</f>
        <v>122.93</v>
      </c>
      <c r="F128" s="168">
        <f>E128/D128*100</f>
        <v>100</v>
      </c>
      <c r="G128" s="179"/>
      <c r="H128" s="180"/>
      <c r="I128" s="180"/>
      <c r="J128" s="90"/>
    </row>
    <row r="129" spans="1:10" s="1" customFormat="1" ht="49.5" customHeight="1">
      <c r="A129" s="30">
        <v>10</v>
      </c>
      <c r="B129" s="312" t="s">
        <v>251</v>
      </c>
      <c r="C129" s="307" t="s">
        <v>305</v>
      </c>
      <c r="D129" s="330">
        <v>602.67</v>
      </c>
      <c r="E129" s="330">
        <v>602.67</v>
      </c>
      <c r="F129" s="333">
        <f>E129/D129*100</f>
        <v>100</v>
      </c>
      <c r="G129" s="288" t="s">
        <v>34</v>
      </c>
      <c r="H129" s="290">
        <v>20</v>
      </c>
      <c r="I129" s="290">
        <v>20</v>
      </c>
      <c r="J129" s="415"/>
    </row>
    <row r="130" spans="1:10" s="1" customFormat="1" ht="48.75" customHeight="1">
      <c r="A130" s="35"/>
      <c r="B130" s="283"/>
      <c r="C130" s="386"/>
      <c r="D130" s="359"/>
      <c r="E130" s="359"/>
      <c r="F130" s="318"/>
      <c r="G130" s="289"/>
      <c r="H130" s="292"/>
      <c r="I130" s="319"/>
      <c r="J130" s="416"/>
    </row>
    <row r="131" spans="1:12" s="1" customFormat="1" ht="57.75" customHeight="1">
      <c r="A131" s="31"/>
      <c r="B131" s="284"/>
      <c r="C131" s="268"/>
      <c r="D131" s="358"/>
      <c r="E131" s="358"/>
      <c r="F131" s="319"/>
      <c r="G131" s="6" t="s">
        <v>250</v>
      </c>
      <c r="H131" s="5">
        <v>1</v>
      </c>
      <c r="I131" s="5">
        <v>1</v>
      </c>
      <c r="J131" s="200"/>
      <c r="L131" s="43"/>
    </row>
    <row r="132" spans="1:10" s="1" customFormat="1" ht="94.5" customHeight="1">
      <c r="A132" s="31"/>
      <c r="B132" s="116"/>
      <c r="C132" s="201"/>
      <c r="D132" s="172"/>
      <c r="E132" s="172"/>
      <c r="F132" s="176"/>
      <c r="G132" s="6" t="s">
        <v>78</v>
      </c>
      <c r="H132" s="5">
        <v>1</v>
      </c>
      <c r="I132" s="5">
        <v>1</v>
      </c>
      <c r="J132" s="196"/>
    </row>
    <row r="133" spans="1:10" s="9" customFormat="1" ht="40.5" customHeight="1">
      <c r="A133" s="95"/>
      <c r="B133" s="299" t="s">
        <v>21</v>
      </c>
      <c r="C133" s="347"/>
      <c r="D133" s="202">
        <f>SUM(D129:D131)</f>
        <v>602.67</v>
      </c>
      <c r="E133" s="202">
        <f>SUM(E129:E131)</f>
        <v>602.67</v>
      </c>
      <c r="F133" s="203">
        <f>E133/D133*100</f>
        <v>100</v>
      </c>
      <c r="G133" s="179"/>
      <c r="H133" s="180"/>
      <c r="I133" s="180"/>
      <c r="J133" s="90"/>
    </row>
    <row r="134" spans="1:10" s="1" customFormat="1" ht="58.5" customHeight="1">
      <c r="A134" s="290">
        <v>11</v>
      </c>
      <c r="B134" s="312" t="s">
        <v>35</v>
      </c>
      <c r="C134" s="32" t="s">
        <v>305</v>
      </c>
      <c r="D134" s="151">
        <v>1209.62</v>
      </c>
      <c r="E134" s="151">
        <v>1209.62</v>
      </c>
      <c r="F134" s="333">
        <f>E134/D134*100</f>
        <v>100</v>
      </c>
      <c r="G134" s="288" t="s">
        <v>159</v>
      </c>
      <c r="H134" s="290">
        <v>600</v>
      </c>
      <c r="I134" s="290">
        <v>600</v>
      </c>
      <c r="J134" s="67"/>
    </row>
    <row r="135" spans="1:10" s="1" customFormat="1" ht="144" customHeight="1" hidden="1">
      <c r="A135" s="396"/>
      <c r="B135" s="363"/>
      <c r="C135" s="169"/>
      <c r="D135" s="204"/>
      <c r="E135" s="152"/>
      <c r="F135" s="318"/>
      <c r="G135" s="412"/>
      <c r="H135" s="318"/>
      <c r="I135" s="318"/>
      <c r="J135" s="178"/>
    </row>
    <row r="136" spans="1:10" s="1" customFormat="1" ht="42" customHeight="1" hidden="1">
      <c r="A136" s="396"/>
      <c r="B136" s="363"/>
      <c r="C136" s="169"/>
      <c r="D136" s="204"/>
      <c r="E136" s="152"/>
      <c r="F136" s="319"/>
      <c r="G136" s="413"/>
      <c r="H136" s="319"/>
      <c r="I136" s="319"/>
      <c r="J136" s="178"/>
    </row>
    <row r="137" spans="1:10" s="1" customFormat="1" ht="48.75" customHeight="1">
      <c r="A137" s="386"/>
      <c r="B137" s="363"/>
      <c r="C137" s="38"/>
      <c r="D137" s="110"/>
      <c r="E137" s="152"/>
      <c r="F137" s="86"/>
      <c r="G137" s="29" t="s">
        <v>36</v>
      </c>
      <c r="H137" s="30">
        <v>45.2</v>
      </c>
      <c r="I137" s="30">
        <v>45.2</v>
      </c>
      <c r="J137" s="205"/>
    </row>
    <row r="138" spans="1:10" s="1" customFormat="1" ht="56.25" customHeight="1">
      <c r="A138" s="386"/>
      <c r="B138" s="363"/>
      <c r="C138" s="38"/>
      <c r="D138" s="110"/>
      <c r="E138" s="152"/>
      <c r="F138" s="86"/>
      <c r="G138" s="78" t="s">
        <v>160</v>
      </c>
      <c r="H138" s="5">
        <v>0</v>
      </c>
      <c r="I138" s="5">
        <v>0</v>
      </c>
      <c r="J138" s="127"/>
    </row>
    <row r="139" spans="1:10" s="1" customFormat="1" ht="66" customHeight="1">
      <c r="A139" s="386"/>
      <c r="B139" s="363"/>
      <c r="C139" s="38"/>
      <c r="D139" s="110"/>
      <c r="E139" s="152"/>
      <c r="F139" s="86"/>
      <c r="G139" s="78" t="s">
        <v>163</v>
      </c>
      <c r="H139" s="119">
        <v>51996</v>
      </c>
      <c r="I139" s="119">
        <v>51996</v>
      </c>
      <c r="J139" s="18"/>
    </row>
    <row r="140" spans="1:10" s="9" customFormat="1" ht="33.75" customHeight="1">
      <c r="A140" s="95"/>
      <c r="B140" s="299" t="s">
        <v>21</v>
      </c>
      <c r="C140" s="340"/>
      <c r="D140" s="188">
        <f>D134</f>
        <v>1209.62</v>
      </c>
      <c r="E140" s="188">
        <f>E134</f>
        <v>1209.62</v>
      </c>
      <c r="F140" s="168">
        <f>E140/D140*100</f>
        <v>100</v>
      </c>
      <c r="G140" s="179"/>
      <c r="H140" s="180"/>
      <c r="I140" s="180"/>
      <c r="J140" s="90"/>
    </row>
    <row r="141" spans="1:10" s="1" customFormat="1" ht="81" customHeight="1">
      <c r="A141" s="30">
        <v>12</v>
      </c>
      <c r="B141" s="312" t="s">
        <v>253</v>
      </c>
      <c r="C141" s="17" t="s">
        <v>305</v>
      </c>
      <c r="D141" s="114">
        <v>57565.39</v>
      </c>
      <c r="E141" s="114">
        <v>57533.19</v>
      </c>
      <c r="F141" s="111">
        <f>E141/D141*100</f>
        <v>99.94406361183343</v>
      </c>
      <c r="G141" s="6" t="s">
        <v>17</v>
      </c>
      <c r="H141" s="5">
        <v>0</v>
      </c>
      <c r="I141" s="5">
        <v>0</v>
      </c>
      <c r="J141" s="18"/>
    </row>
    <row r="142" spans="1:10" s="1" customFormat="1" ht="84" customHeight="1">
      <c r="A142" s="35"/>
      <c r="B142" s="283"/>
      <c r="C142" s="17" t="s">
        <v>68</v>
      </c>
      <c r="D142" s="114">
        <v>18444.38</v>
      </c>
      <c r="E142" s="114">
        <v>18282.98</v>
      </c>
      <c r="F142" s="111">
        <f>E142/D142*100</f>
        <v>99.12493670158605</v>
      </c>
      <c r="G142" s="6" t="s">
        <v>364</v>
      </c>
      <c r="H142" s="5">
        <v>2</v>
      </c>
      <c r="I142" s="5">
        <v>0</v>
      </c>
      <c r="J142" s="18"/>
    </row>
    <row r="143" spans="1:10" s="1" customFormat="1" ht="83.25" customHeight="1">
      <c r="A143" s="35"/>
      <c r="B143" s="65"/>
      <c r="C143" s="17"/>
      <c r="D143" s="107"/>
      <c r="E143" s="107"/>
      <c r="F143" s="111"/>
      <c r="G143" s="6" t="s">
        <v>365</v>
      </c>
      <c r="H143" s="5">
        <v>0</v>
      </c>
      <c r="I143" s="5">
        <v>0</v>
      </c>
      <c r="J143" s="18"/>
    </row>
    <row r="144" spans="1:10" s="1" customFormat="1" ht="97.5" customHeight="1">
      <c r="A144" s="35"/>
      <c r="B144" s="65"/>
      <c r="C144" s="38"/>
      <c r="D144" s="108"/>
      <c r="E144" s="108"/>
      <c r="F144" s="111"/>
      <c r="G144" s="6" t="s">
        <v>0</v>
      </c>
      <c r="H144" s="5">
        <v>0</v>
      </c>
      <c r="I144" s="5">
        <v>0</v>
      </c>
      <c r="J144" s="18"/>
    </row>
    <row r="145" spans="1:10" s="1" customFormat="1" ht="81" customHeight="1">
      <c r="A145" s="35"/>
      <c r="B145" s="65"/>
      <c r="C145" s="38"/>
      <c r="D145" s="108"/>
      <c r="E145" s="108"/>
      <c r="F145" s="111"/>
      <c r="G145" s="6" t="s">
        <v>1</v>
      </c>
      <c r="H145" s="5">
        <v>0</v>
      </c>
      <c r="I145" s="5">
        <v>0</v>
      </c>
      <c r="J145" s="18"/>
    </row>
    <row r="146" spans="1:10" s="1" customFormat="1" ht="51" customHeight="1">
      <c r="A146" s="35"/>
      <c r="B146" s="65"/>
      <c r="C146" s="38"/>
      <c r="D146" s="108"/>
      <c r="E146" s="108"/>
      <c r="F146" s="111"/>
      <c r="G146" s="6" t="s">
        <v>18</v>
      </c>
      <c r="H146" s="5">
        <v>0</v>
      </c>
      <c r="I146" s="5">
        <v>0</v>
      </c>
      <c r="J146" s="126"/>
    </row>
    <row r="147" spans="1:10" s="1" customFormat="1" ht="48" customHeight="1">
      <c r="A147" s="31"/>
      <c r="B147" s="66"/>
      <c r="C147" s="33"/>
      <c r="D147" s="109"/>
      <c r="E147" s="109"/>
      <c r="F147" s="111"/>
      <c r="G147" s="6" t="s">
        <v>19</v>
      </c>
      <c r="H147" s="5">
        <v>11</v>
      </c>
      <c r="I147" s="5">
        <v>11</v>
      </c>
      <c r="J147" s="68"/>
    </row>
    <row r="148" spans="1:10" s="9" customFormat="1" ht="37.5" customHeight="1">
      <c r="A148" s="95"/>
      <c r="B148" s="299" t="s">
        <v>21</v>
      </c>
      <c r="C148" s="340"/>
      <c r="D148" s="188">
        <f>D141+D142+D143</f>
        <v>76009.77</v>
      </c>
      <c r="E148" s="188">
        <f>E141+E142+E143</f>
        <v>75816.17</v>
      </c>
      <c r="F148" s="168">
        <f>E148/D148*100</f>
        <v>99.74529590077695</v>
      </c>
      <c r="G148" s="179"/>
      <c r="H148" s="180"/>
      <c r="I148" s="180"/>
      <c r="J148" s="90"/>
    </row>
    <row r="149" spans="1:10" s="1" customFormat="1" ht="64.5" customHeight="1">
      <c r="A149" s="30">
        <v>13</v>
      </c>
      <c r="B149" s="312" t="s">
        <v>252</v>
      </c>
      <c r="C149" s="17" t="s">
        <v>305</v>
      </c>
      <c r="D149" s="114">
        <v>30742.5</v>
      </c>
      <c r="E149" s="114">
        <v>30742.5</v>
      </c>
      <c r="F149" s="111">
        <f>E149/D149*100</f>
        <v>100</v>
      </c>
      <c r="G149" s="6" t="s">
        <v>116</v>
      </c>
      <c r="H149" s="5">
        <v>103</v>
      </c>
      <c r="I149" s="5">
        <v>103</v>
      </c>
      <c r="J149" s="63"/>
    </row>
    <row r="150" spans="1:10" s="1" customFormat="1" ht="50.25" customHeight="1">
      <c r="A150" s="35"/>
      <c r="B150" s="283"/>
      <c r="C150" s="17" t="s">
        <v>68</v>
      </c>
      <c r="D150" s="114">
        <v>500</v>
      </c>
      <c r="E150" s="114">
        <v>500</v>
      </c>
      <c r="F150" s="111">
        <f>E150/D150*100</f>
        <v>100</v>
      </c>
      <c r="G150" s="6" t="s">
        <v>306</v>
      </c>
      <c r="H150" s="123">
        <v>36</v>
      </c>
      <c r="I150" s="5">
        <v>37.8</v>
      </c>
      <c r="J150" s="63"/>
    </row>
    <row r="151" spans="1:10" s="1" customFormat="1" ht="48" customHeight="1">
      <c r="A151" s="35"/>
      <c r="B151" s="283"/>
      <c r="C151" s="233"/>
      <c r="D151" s="154"/>
      <c r="E151" s="154"/>
      <c r="F151" s="111"/>
      <c r="G151" s="6" t="s">
        <v>248</v>
      </c>
      <c r="H151" s="119">
        <v>79260</v>
      </c>
      <c r="I151" s="119">
        <v>79983</v>
      </c>
      <c r="J151" s="63"/>
    </row>
    <row r="152" spans="1:10" s="1" customFormat="1" ht="47.25" customHeight="1">
      <c r="A152" s="35"/>
      <c r="B152" s="65"/>
      <c r="C152" s="233"/>
      <c r="D152" s="154"/>
      <c r="E152" s="154"/>
      <c r="F152" s="111"/>
      <c r="G152" s="6" t="s">
        <v>249</v>
      </c>
      <c r="H152" s="119">
        <v>69227</v>
      </c>
      <c r="I152" s="119">
        <v>113923</v>
      </c>
      <c r="J152" s="63"/>
    </row>
    <row r="153" spans="1:10" s="1" customFormat="1" ht="47.25" customHeight="1">
      <c r="A153" s="35"/>
      <c r="B153" s="65"/>
      <c r="C153" s="233"/>
      <c r="D153" s="154"/>
      <c r="E153" s="154"/>
      <c r="F153" s="111"/>
      <c r="G153" s="6" t="s">
        <v>231</v>
      </c>
      <c r="H153" s="119">
        <v>1</v>
      </c>
      <c r="I153" s="119">
        <v>1</v>
      </c>
      <c r="J153" s="63"/>
    </row>
    <row r="154" spans="1:10" s="1" customFormat="1" ht="165" customHeight="1">
      <c r="A154" s="31"/>
      <c r="B154" s="66"/>
      <c r="C154" s="234"/>
      <c r="D154" s="211"/>
      <c r="E154" s="211"/>
      <c r="F154" s="111"/>
      <c r="G154" s="6" t="s">
        <v>307</v>
      </c>
      <c r="H154" s="5">
        <v>103</v>
      </c>
      <c r="I154" s="5">
        <v>103</v>
      </c>
      <c r="J154" s="63"/>
    </row>
    <row r="155" spans="1:10" s="9" customFormat="1" ht="34.5" customHeight="1">
      <c r="A155" s="95"/>
      <c r="B155" s="299" t="s">
        <v>21</v>
      </c>
      <c r="C155" s="340"/>
      <c r="D155" s="188">
        <f>D149+D150</f>
        <v>31242.5</v>
      </c>
      <c r="E155" s="188">
        <f>E149+E150</f>
        <v>31242.5</v>
      </c>
      <c r="F155" s="168">
        <f>E155/D155*100</f>
        <v>100</v>
      </c>
      <c r="G155" s="179"/>
      <c r="H155" s="180"/>
      <c r="I155" s="180"/>
      <c r="J155" s="90"/>
    </row>
    <row r="156" spans="1:10" s="1" customFormat="1" ht="147.75" customHeight="1">
      <c r="A156" s="30">
        <v>14</v>
      </c>
      <c r="B156" s="64" t="s">
        <v>296</v>
      </c>
      <c r="C156" s="17" t="s">
        <v>305</v>
      </c>
      <c r="D156" s="114">
        <v>60536.4</v>
      </c>
      <c r="E156" s="114">
        <v>60536.4</v>
      </c>
      <c r="F156" s="111">
        <f>E156/D156*100</f>
        <v>100</v>
      </c>
      <c r="G156" s="6" t="s">
        <v>237</v>
      </c>
      <c r="H156" s="5">
        <v>3</v>
      </c>
      <c r="I156" s="5">
        <v>3</v>
      </c>
      <c r="J156" s="18"/>
    </row>
    <row r="157" spans="1:10" s="1" customFormat="1" ht="97.5" customHeight="1">
      <c r="A157" s="35"/>
      <c r="B157" s="65"/>
      <c r="C157" s="17" t="s">
        <v>68</v>
      </c>
      <c r="D157" s="114">
        <v>47865</v>
      </c>
      <c r="E157" s="114">
        <v>47865</v>
      </c>
      <c r="F157" s="111">
        <f>E157/D157*100</f>
        <v>100</v>
      </c>
      <c r="G157" s="6" t="s">
        <v>45</v>
      </c>
      <c r="H157" s="5">
        <v>2.4</v>
      </c>
      <c r="I157" s="5">
        <v>2.4</v>
      </c>
      <c r="J157" s="18"/>
    </row>
    <row r="158" spans="1:10" s="1" customFormat="1" ht="49.5" customHeight="1">
      <c r="A158" s="35"/>
      <c r="B158" s="65"/>
      <c r="C158" s="17" t="s">
        <v>240</v>
      </c>
      <c r="D158" s="114">
        <v>1400</v>
      </c>
      <c r="E158" s="114">
        <v>695</v>
      </c>
      <c r="F158" s="111">
        <f>E158/D158*100</f>
        <v>49.642857142857146</v>
      </c>
      <c r="G158" s="6" t="s">
        <v>264</v>
      </c>
      <c r="H158" s="119">
        <v>2443</v>
      </c>
      <c r="I158" s="5">
        <v>2443</v>
      </c>
      <c r="J158" s="98"/>
    </row>
    <row r="159" spans="1:10" s="1" customFormat="1" ht="69" customHeight="1">
      <c r="A159" s="35"/>
      <c r="B159" s="65"/>
      <c r="C159" s="38"/>
      <c r="D159" s="108"/>
      <c r="E159" s="108"/>
      <c r="F159" s="100"/>
      <c r="G159" s="72" t="s">
        <v>265</v>
      </c>
      <c r="H159" s="31">
        <v>890</v>
      </c>
      <c r="I159" s="31">
        <v>1407</v>
      </c>
      <c r="J159" s="98"/>
    </row>
    <row r="160" spans="1:10" s="1" customFormat="1" ht="55.5" customHeight="1">
      <c r="A160" s="35"/>
      <c r="B160" s="65"/>
      <c r="C160" s="38"/>
      <c r="D160" s="108"/>
      <c r="E160" s="108"/>
      <c r="F160" s="103"/>
      <c r="G160" s="6" t="s">
        <v>266</v>
      </c>
      <c r="H160" s="5">
        <v>41</v>
      </c>
      <c r="I160" s="5">
        <v>41</v>
      </c>
      <c r="J160" s="18"/>
    </row>
    <row r="161" spans="1:10" s="1" customFormat="1" ht="63.75" customHeight="1">
      <c r="A161" s="35"/>
      <c r="B161" s="65"/>
      <c r="C161" s="38"/>
      <c r="D161" s="108"/>
      <c r="E161" s="108"/>
      <c r="F161" s="103"/>
      <c r="G161" s="6" t="s">
        <v>267</v>
      </c>
      <c r="H161" s="119">
        <v>156932</v>
      </c>
      <c r="I161" s="119">
        <v>156932</v>
      </c>
      <c r="J161" s="18"/>
    </row>
    <row r="162" spans="1:10" s="1" customFormat="1" ht="122.25" customHeight="1">
      <c r="A162" s="35"/>
      <c r="B162" s="65"/>
      <c r="C162" s="38"/>
      <c r="D162" s="108"/>
      <c r="E162" s="108"/>
      <c r="F162" s="103"/>
      <c r="G162" s="6" t="s">
        <v>268</v>
      </c>
      <c r="H162" s="5">
        <v>12</v>
      </c>
      <c r="I162" s="5">
        <v>12</v>
      </c>
      <c r="J162" s="18"/>
    </row>
    <row r="163" spans="1:10" s="1" customFormat="1" ht="115.5" customHeight="1">
      <c r="A163" s="31"/>
      <c r="B163" s="66"/>
      <c r="C163" s="33"/>
      <c r="D163" s="109"/>
      <c r="E163" s="109"/>
      <c r="F163" s="111"/>
      <c r="G163" s="6" t="s">
        <v>269</v>
      </c>
      <c r="H163" s="122">
        <v>95</v>
      </c>
      <c r="I163" s="5">
        <v>93</v>
      </c>
      <c r="J163" s="18" t="s">
        <v>7</v>
      </c>
    </row>
    <row r="164" spans="1:10" s="9" customFormat="1" ht="35.25" customHeight="1">
      <c r="A164" s="95"/>
      <c r="B164" s="299" t="s">
        <v>21</v>
      </c>
      <c r="C164" s="340"/>
      <c r="D164" s="188">
        <f>D156+D157+D158</f>
        <v>109801.4</v>
      </c>
      <c r="E164" s="188">
        <f>E156+E157+E158</f>
        <v>109096.4</v>
      </c>
      <c r="F164" s="168">
        <f>E164/D164*100</f>
        <v>99.35793168393117</v>
      </c>
      <c r="G164" s="179"/>
      <c r="H164" s="180"/>
      <c r="I164" s="180"/>
      <c r="J164" s="90"/>
    </row>
    <row r="165" spans="1:10" s="1" customFormat="1" ht="83.25" customHeight="1">
      <c r="A165" s="30">
        <v>15</v>
      </c>
      <c r="B165" s="312" t="s">
        <v>195</v>
      </c>
      <c r="C165" s="17" t="s">
        <v>305</v>
      </c>
      <c r="D165" s="114">
        <v>6717.76</v>
      </c>
      <c r="E165" s="114">
        <v>6717.76</v>
      </c>
      <c r="F165" s="111">
        <f>E165/D165*100</f>
        <v>100</v>
      </c>
      <c r="G165" s="6" t="s">
        <v>270</v>
      </c>
      <c r="H165" s="5">
        <v>115</v>
      </c>
      <c r="I165" s="5">
        <v>207</v>
      </c>
      <c r="J165" s="409"/>
    </row>
    <row r="166" spans="1:10" s="1" customFormat="1" ht="67.5" customHeight="1">
      <c r="A166" s="35"/>
      <c r="B166" s="283"/>
      <c r="C166" s="17" t="s">
        <v>68</v>
      </c>
      <c r="D166" s="114">
        <v>125</v>
      </c>
      <c r="E166" s="114">
        <v>125</v>
      </c>
      <c r="F166" s="111">
        <f>E166/D166*100</f>
        <v>100</v>
      </c>
      <c r="G166" s="6" t="s">
        <v>271</v>
      </c>
      <c r="H166" s="5">
        <v>63</v>
      </c>
      <c r="I166" s="5">
        <v>105</v>
      </c>
      <c r="J166" s="410"/>
    </row>
    <row r="167" spans="1:10" s="1" customFormat="1" ht="66.75" customHeight="1">
      <c r="A167" s="35"/>
      <c r="B167" s="209"/>
      <c r="C167" s="38" t="s">
        <v>222</v>
      </c>
      <c r="D167" s="154">
        <v>311.1</v>
      </c>
      <c r="E167" s="154">
        <v>311.1</v>
      </c>
      <c r="F167" s="111">
        <f>E167/D167*100</f>
        <v>100</v>
      </c>
      <c r="G167" s="6" t="s">
        <v>272</v>
      </c>
      <c r="H167" s="5">
        <v>22</v>
      </c>
      <c r="I167" s="5">
        <v>22</v>
      </c>
      <c r="J167" s="18"/>
    </row>
    <row r="168" spans="1:10" s="1" customFormat="1" ht="85.5" customHeight="1">
      <c r="A168" s="35"/>
      <c r="B168" s="209"/>
      <c r="C168" s="17"/>
      <c r="D168" s="107"/>
      <c r="E168" s="107"/>
      <c r="F168" s="100"/>
      <c r="G168" s="72" t="s">
        <v>273</v>
      </c>
      <c r="H168" s="31">
        <v>90</v>
      </c>
      <c r="I168" s="31">
        <v>90</v>
      </c>
      <c r="J168" s="405"/>
    </row>
    <row r="169" spans="1:10" s="1" customFormat="1" ht="37.5" customHeight="1">
      <c r="A169" s="35"/>
      <c r="B169" s="235"/>
      <c r="C169" s="17"/>
      <c r="D169" s="107"/>
      <c r="E169" s="107"/>
      <c r="F169" s="100"/>
      <c r="G169" s="72" t="s">
        <v>292</v>
      </c>
      <c r="H169" s="31">
        <v>40</v>
      </c>
      <c r="I169" s="31">
        <v>40</v>
      </c>
      <c r="J169" s="406"/>
    </row>
    <row r="170" spans="1:10" s="1" customFormat="1" ht="67.5" customHeight="1">
      <c r="A170" s="31"/>
      <c r="B170" s="235"/>
      <c r="C170" s="17"/>
      <c r="D170" s="107"/>
      <c r="E170" s="107"/>
      <c r="F170" s="103"/>
      <c r="G170" s="6" t="s">
        <v>293</v>
      </c>
      <c r="H170" s="5">
        <v>40</v>
      </c>
      <c r="I170" s="5">
        <v>40</v>
      </c>
      <c r="J170" s="407"/>
    </row>
    <row r="171" spans="1:10" s="1" customFormat="1" ht="35.25" customHeight="1">
      <c r="A171" s="31"/>
      <c r="B171" s="235"/>
      <c r="C171" s="17"/>
      <c r="D171" s="107"/>
      <c r="E171" s="107"/>
      <c r="F171" s="103"/>
      <c r="G171" s="6" t="s">
        <v>274</v>
      </c>
      <c r="H171" s="119">
        <v>40500</v>
      </c>
      <c r="I171" s="119">
        <v>40500</v>
      </c>
      <c r="J171" s="407"/>
    </row>
    <row r="172" spans="1:10" s="1" customFormat="1" ht="96.75" customHeight="1">
      <c r="A172" s="31"/>
      <c r="B172" s="235"/>
      <c r="C172" s="17"/>
      <c r="D172" s="107"/>
      <c r="E172" s="107"/>
      <c r="F172" s="103"/>
      <c r="G172" s="6" t="s">
        <v>275</v>
      </c>
      <c r="H172" s="119">
        <v>13</v>
      </c>
      <c r="I172" s="5">
        <v>13</v>
      </c>
      <c r="J172" s="408"/>
    </row>
    <row r="173" spans="1:10" s="1" customFormat="1" ht="57" customHeight="1">
      <c r="A173" s="31"/>
      <c r="B173" s="235"/>
      <c r="C173" s="17"/>
      <c r="D173" s="107"/>
      <c r="E173" s="107"/>
      <c r="F173" s="103"/>
      <c r="G173" s="6" t="s">
        <v>276</v>
      </c>
      <c r="H173" s="119">
        <v>655</v>
      </c>
      <c r="I173" s="5" t="s">
        <v>87</v>
      </c>
      <c r="J173" s="18" t="s">
        <v>12</v>
      </c>
    </row>
    <row r="174" spans="1:10" s="1" customFormat="1" ht="67.5" customHeight="1">
      <c r="A174" s="31"/>
      <c r="B174" s="235"/>
      <c r="C174" s="76"/>
      <c r="D174" s="109"/>
      <c r="E174" s="109"/>
      <c r="F174" s="103"/>
      <c r="G174" s="6" t="s">
        <v>277</v>
      </c>
      <c r="H174" s="119">
        <v>151</v>
      </c>
      <c r="I174" s="5">
        <v>151</v>
      </c>
      <c r="J174" s="18"/>
    </row>
    <row r="175" spans="1:10" s="9" customFormat="1" ht="44.25" customHeight="1">
      <c r="A175" s="95"/>
      <c r="B175" s="299" t="s">
        <v>21</v>
      </c>
      <c r="C175" s="340"/>
      <c r="D175" s="188">
        <f>D165+D166+D167</f>
        <v>7153.860000000001</v>
      </c>
      <c r="E175" s="188">
        <f>E165+E166+E167</f>
        <v>7153.860000000001</v>
      </c>
      <c r="F175" s="168">
        <f>E175/D175*100</f>
        <v>100</v>
      </c>
      <c r="G175" s="179"/>
      <c r="H175" s="180"/>
      <c r="I175" s="180"/>
      <c r="J175" s="90"/>
    </row>
    <row r="176" spans="1:10" s="1" customFormat="1" ht="113.25" customHeight="1">
      <c r="A176" s="30">
        <v>16</v>
      </c>
      <c r="B176" s="37" t="s">
        <v>297</v>
      </c>
      <c r="C176" s="32"/>
      <c r="D176" s="102"/>
      <c r="E176" s="102"/>
      <c r="F176" s="103"/>
      <c r="G176" s="5"/>
      <c r="H176" s="101"/>
      <c r="I176" s="101"/>
      <c r="J176" s="18"/>
    </row>
    <row r="177" spans="1:10" s="1" customFormat="1" ht="81.75" customHeight="1">
      <c r="A177" s="30"/>
      <c r="B177" s="213" t="s">
        <v>298</v>
      </c>
      <c r="C177" s="228" t="s">
        <v>305</v>
      </c>
      <c r="D177" s="157">
        <v>0</v>
      </c>
      <c r="E177" s="151">
        <v>0</v>
      </c>
      <c r="F177" s="236">
        <v>0</v>
      </c>
      <c r="G177" s="6" t="s">
        <v>37</v>
      </c>
      <c r="H177" s="119">
        <v>3000</v>
      </c>
      <c r="I177" s="5">
        <v>2933</v>
      </c>
      <c r="J177" s="231" t="s">
        <v>3</v>
      </c>
    </row>
    <row r="178" spans="1:10" s="1" customFormat="1" ht="64.5" customHeight="1">
      <c r="A178" s="35"/>
      <c r="B178" s="214"/>
      <c r="C178" s="39"/>
      <c r="D178" s="46"/>
      <c r="E178" s="47"/>
      <c r="F178" s="237"/>
      <c r="G178" s="6" t="s">
        <v>38</v>
      </c>
      <c r="H178" s="5">
        <v>760</v>
      </c>
      <c r="I178" s="5">
        <v>950</v>
      </c>
      <c r="J178" s="178"/>
    </row>
    <row r="179" spans="1:10" s="1" customFormat="1" ht="49.5" customHeight="1">
      <c r="A179" s="35"/>
      <c r="B179" s="214"/>
      <c r="C179" s="39"/>
      <c r="D179" s="46"/>
      <c r="E179" s="47"/>
      <c r="F179" s="237"/>
      <c r="G179" s="6" t="s">
        <v>39</v>
      </c>
      <c r="H179" s="119">
        <v>1270</v>
      </c>
      <c r="I179" s="119">
        <v>2620</v>
      </c>
      <c r="J179" s="178"/>
    </row>
    <row r="180" spans="1:10" s="1" customFormat="1" ht="66.75" customHeight="1">
      <c r="A180" s="35"/>
      <c r="B180" s="214"/>
      <c r="C180" s="39"/>
      <c r="D180" s="46"/>
      <c r="E180" s="47"/>
      <c r="F180" s="237"/>
      <c r="G180" s="6" t="s">
        <v>40</v>
      </c>
      <c r="H180" s="5">
        <v>50</v>
      </c>
      <c r="I180" s="5">
        <v>17</v>
      </c>
      <c r="J180" s="18" t="s">
        <v>152</v>
      </c>
    </row>
    <row r="181" spans="1:10" s="1" customFormat="1" ht="74.25" customHeight="1">
      <c r="A181" s="35"/>
      <c r="B181" s="214"/>
      <c r="C181" s="39"/>
      <c r="D181" s="46"/>
      <c r="E181" s="47"/>
      <c r="F181" s="237"/>
      <c r="G181" s="6" t="s">
        <v>41</v>
      </c>
      <c r="H181" s="5">
        <v>100</v>
      </c>
      <c r="I181" s="5">
        <v>98</v>
      </c>
      <c r="J181" s="18" t="s">
        <v>3</v>
      </c>
    </row>
    <row r="182" spans="1:10" s="1" customFormat="1" ht="65.25" customHeight="1">
      <c r="A182" s="31"/>
      <c r="B182" s="215"/>
      <c r="C182" s="34"/>
      <c r="D182" s="53"/>
      <c r="E182" s="54"/>
      <c r="F182" s="237"/>
      <c r="G182" s="6" t="s">
        <v>42</v>
      </c>
      <c r="H182" s="5">
        <v>90</v>
      </c>
      <c r="I182" s="5">
        <v>158</v>
      </c>
      <c r="J182" s="18"/>
    </row>
    <row r="183" spans="1:10" s="1" customFormat="1" ht="57" customHeight="1">
      <c r="A183" s="31"/>
      <c r="B183" s="215"/>
      <c r="C183" s="94"/>
      <c r="D183" s="53"/>
      <c r="E183" s="54"/>
      <c r="F183" s="237"/>
      <c r="G183" s="6" t="s">
        <v>43</v>
      </c>
      <c r="H183" s="119">
        <v>2200</v>
      </c>
      <c r="I183" s="119">
        <v>4707</v>
      </c>
      <c r="J183" s="18"/>
    </row>
    <row r="184" spans="1:10" s="9" customFormat="1" ht="18" customHeight="1">
      <c r="A184" s="216"/>
      <c r="B184" s="276" t="s">
        <v>23</v>
      </c>
      <c r="C184" s="277"/>
      <c r="D184" s="217">
        <f>SUM(D177:D182)</f>
        <v>0</v>
      </c>
      <c r="E184" s="217">
        <f>SUM(E177:E182)</f>
        <v>0</v>
      </c>
      <c r="F184" s="218">
        <v>0</v>
      </c>
      <c r="G184" s="238"/>
      <c r="H184" s="219"/>
      <c r="I184" s="219"/>
      <c r="J184" s="220"/>
    </row>
    <row r="185" spans="1:10" s="1" customFormat="1" ht="96.75" customHeight="1">
      <c r="A185" s="239"/>
      <c r="B185" s="229" t="s">
        <v>333</v>
      </c>
      <c r="C185" s="228" t="s">
        <v>305</v>
      </c>
      <c r="D185" s="157">
        <v>634.37</v>
      </c>
      <c r="E185" s="151">
        <v>634.37</v>
      </c>
      <c r="F185" s="236">
        <f>E185/D185*100</f>
        <v>100</v>
      </c>
      <c r="G185" s="6" t="s">
        <v>243</v>
      </c>
      <c r="H185" s="240" t="s">
        <v>148</v>
      </c>
      <c r="I185" s="240" t="s">
        <v>342</v>
      </c>
      <c r="J185" s="18"/>
    </row>
    <row r="186" spans="1:10" s="1" customFormat="1" ht="65.25" customHeight="1">
      <c r="A186" s="36"/>
      <c r="B186" s="230"/>
      <c r="C186" s="17" t="s">
        <v>117</v>
      </c>
      <c r="D186" s="150">
        <v>1903.1</v>
      </c>
      <c r="E186" s="150">
        <v>1903.1</v>
      </c>
      <c r="F186" s="236">
        <f>E186/D186*100</f>
        <v>100</v>
      </c>
      <c r="G186" s="6" t="s">
        <v>112</v>
      </c>
      <c r="H186" s="240" t="s">
        <v>334</v>
      </c>
      <c r="I186" s="240" t="s">
        <v>343</v>
      </c>
      <c r="J186" s="57"/>
    </row>
    <row r="187" spans="1:10" s="1" customFormat="1" ht="78.75" customHeight="1">
      <c r="A187" s="36"/>
      <c r="B187" s="230"/>
      <c r="C187" s="39"/>
      <c r="D187" s="46"/>
      <c r="E187" s="47"/>
      <c r="F187" s="237"/>
      <c r="G187" s="6" t="s">
        <v>113</v>
      </c>
      <c r="H187" s="240" t="s">
        <v>335</v>
      </c>
      <c r="I187" s="240" t="s">
        <v>344</v>
      </c>
      <c r="J187" s="57" t="s">
        <v>4</v>
      </c>
    </row>
    <row r="188" spans="1:10" s="1" customFormat="1" ht="51.75" customHeight="1">
      <c r="A188" s="36"/>
      <c r="B188" s="230"/>
      <c r="C188" s="39"/>
      <c r="D188" s="46"/>
      <c r="E188" s="47"/>
      <c r="F188" s="237"/>
      <c r="G188" s="6" t="s">
        <v>114</v>
      </c>
      <c r="H188" s="240" t="s">
        <v>110</v>
      </c>
      <c r="I188" s="240" t="s">
        <v>345</v>
      </c>
      <c r="J188" s="205"/>
    </row>
    <row r="189" spans="1:10" s="1" customFormat="1" ht="67.5" customHeight="1">
      <c r="A189" s="36"/>
      <c r="B189" s="230"/>
      <c r="C189" s="39"/>
      <c r="D189" s="46"/>
      <c r="E189" s="47"/>
      <c r="F189" s="237"/>
      <c r="G189" s="6" t="s">
        <v>115</v>
      </c>
      <c r="H189" s="240" t="s">
        <v>263</v>
      </c>
      <c r="I189" s="240" t="s">
        <v>346</v>
      </c>
      <c r="J189" s="18"/>
    </row>
    <row r="190" spans="1:10" s="1" customFormat="1" ht="65.25" customHeight="1">
      <c r="A190" s="36"/>
      <c r="B190" s="230"/>
      <c r="C190" s="39"/>
      <c r="D190" s="46"/>
      <c r="E190" s="47"/>
      <c r="F190" s="237"/>
      <c r="G190" s="6" t="s">
        <v>118</v>
      </c>
      <c r="H190" s="240" t="s">
        <v>336</v>
      </c>
      <c r="I190" s="240" t="s">
        <v>192</v>
      </c>
      <c r="J190" s="57"/>
    </row>
    <row r="191" spans="1:10" s="1" customFormat="1" ht="72" customHeight="1">
      <c r="A191" s="36"/>
      <c r="B191" s="230"/>
      <c r="C191" s="39"/>
      <c r="D191" s="46"/>
      <c r="E191" s="47"/>
      <c r="F191" s="237"/>
      <c r="G191" s="6" t="s">
        <v>119</v>
      </c>
      <c r="H191" s="240" t="s">
        <v>338</v>
      </c>
      <c r="I191" s="240" t="s">
        <v>347</v>
      </c>
      <c r="J191" s="18"/>
    </row>
    <row r="192" spans="1:10" s="1" customFormat="1" ht="66.75" customHeight="1">
      <c r="A192" s="36"/>
      <c r="B192" s="230"/>
      <c r="C192" s="39"/>
      <c r="D192" s="46"/>
      <c r="E192" s="47"/>
      <c r="F192" s="237"/>
      <c r="G192" s="6" t="s">
        <v>120</v>
      </c>
      <c r="H192" s="240" t="s">
        <v>74</v>
      </c>
      <c r="I192" s="240" t="s">
        <v>278</v>
      </c>
      <c r="J192" s="57" t="s">
        <v>153</v>
      </c>
    </row>
    <row r="193" spans="1:10" s="1" customFormat="1" ht="49.5" customHeight="1">
      <c r="A193" s="36"/>
      <c r="B193" s="230"/>
      <c r="C193" s="39"/>
      <c r="D193" s="46"/>
      <c r="E193" s="47"/>
      <c r="F193" s="237"/>
      <c r="G193" s="6" t="s">
        <v>121</v>
      </c>
      <c r="H193" s="240" t="s">
        <v>262</v>
      </c>
      <c r="I193" s="240" t="s">
        <v>348</v>
      </c>
      <c r="J193" s="57"/>
    </row>
    <row r="194" spans="1:10" s="1" customFormat="1" ht="56.25" customHeight="1">
      <c r="A194" s="241"/>
      <c r="B194" s="242"/>
      <c r="C194" s="34"/>
      <c r="D194" s="53"/>
      <c r="E194" s="54"/>
      <c r="F194" s="237"/>
      <c r="G194" s="6" t="s">
        <v>122</v>
      </c>
      <c r="H194" s="240" t="s">
        <v>111</v>
      </c>
      <c r="I194" s="240" t="s">
        <v>349</v>
      </c>
      <c r="J194" s="57" t="s">
        <v>5</v>
      </c>
    </row>
    <row r="195" spans="1:10" s="1" customFormat="1" ht="64.5" customHeight="1">
      <c r="A195" s="36"/>
      <c r="B195" s="230"/>
      <c r="C195" s="39"/>
      <c r="D195" s="46"/>
      <c r="E195" s="47"/>
      <c r="F195" s="106"/>
      <c r="G195" s="72" t="s">
        <v>123</v>
      </c>
      <c r="H195" s="243" t="s">
        <v>111</v>
      </c>
      <c r="I195" s="243" t="s">
        <v>350</v>
      </c>
      <c r="J195" s="18"/>
    </row>
    <row r="196" spans="1:10" s="1" customFormat="1" ht="121.5" customHeight="1">
      <c r="A196" s="36"/>
      <c r="B196" s="230"/>
      <c r="C196" s="39"/>
      <c r="D196" s="46"/>
      <c r="E196" s="47"/>
      <c r="F196" s="237"/>
      <c r="G196" s="6" t="s">
        <v>124</v>
      </c>
      <c r="H196" s="240" t="s">
        <v>149</v>
      </c>
      <c r="I196" s="240" t="s">
        <v>351</v>
      </c>
      <c r="J196" s="63"/>
    </row>
    <row r="197" spans="1:10" s="1" customFormat="1" ht="65.25" customHeight="1">
      <c r="A197" s="36"/>
      <c r="B197" s="230"/>
      <c r="C197" s="39"/>
      <c r="D197" s="46"/>
      <c r="E197" s="47"/>
      <c r="F197" s="237"/>
      <c r="G197" s="6" t="s">
        <v>125</v>
      </c>
      <c r="H197" s="240" t="s">
        <v>263</v>
      </c>
      <c r="I197" s="240" t="s">
        <v>352</v>
      </c>
      <c r="J197" s="205"/>
    </row>
    <row r="198" spans="1:10" s="1" customFormat="1" ht="66" customHeight="1">
      <c r="A198" s="36"/>
      <c r="B198" s="230"/>
      <c r="C198" s="39"/>
      <c r="D198" s="46"/>
      <c r="E198" s="47"/>
      <c r="F198" s="237"/>
      <c r="G198" s="6" t="s">
        <v>126</v>
      </c>
      <c r="H198" s="240" t="s">
        <v>339</v>
      </c>
      <c r="I198" s="240" t="s">
        <v>353</v>
      </c>
      <c r="J198" s="18"/>
    </row>
    <row r="199" spans="1:10" s="1" customFormat="1" ht="72" customHeight="1">
      <c r="A199" s="36"/>
      <c r="B199" s="230"/>
      <c r="C199" s="39"/>
      <c r="D199" s="46"/>
      <c r="E199" s="47"/>
      <c r="F199" s="237"/>
      <c r="G199" s="6" t="s">
        <v>244</v>
      </c>
      <c r="H199" s="240" t="s">
        <v>340</v>
      </c>
      <c r="I199" s="240" t="s">
        <v>261</v>
      </c>
      <c r="J199" s="18" t="s">
        <v>6</v>
      </c>
    </row>
    <row r="200" spans="1:10" s="1" customFormat="1" ht="55.5" customHeight="1">
      <c r="A200" s="36"/>
      <c r="B200" s="230"/>
      <c r="C200" s="39"/>
      <c r="D200" s="46"/>
      <c r="E200" s="47"/>
      <c r="F200" s="237"/>
      <c r="G200" s="6" t="s">
        <v>247</v>
      </c>
      <c r="H200" s="240" t="s">
        <v>261</v>
      </c>
      <c r="I200" s="240" t="s">
        <v>261</v>
      </c>
      <c r="J200" s="67"/>
    </row>
    <row r="201" spans="1:10" s="1" customFormat="1" ht="81.75" customHeight="1">
      <c r="A201" s="36"/>
      <c r="B201" s="230"/>
      <c r="C201" s="39"/>
      <c r="D201" s="46"/>
      <c r="E201" s="47"/>
      <c r="F201" s="237"/>
      <c r="G201" s="6" t="s">
        <v>245</v>
      </c>
      <c r="H201" s="240" t="s">
        <v>337</v>
      </c>
      <c r="I201" s="240" t="s">
        <v>337</v>
      </c>
      <c r="J201" s="403"/>
    </row>
    <row r="202" spans="1:10" s="1" customFormat="1" ht="83.25" customHeight="1">
      <c r="A202" s="36"/>
      <c r="B202" s="230"/>
      <c r="C202" s="39"/>
      <c r="D202" s="46"/>
      <c r="E202" s="47"/>
      <c r="F202" s="237"/>
      <c r="G202" s="6" t="s">
        <v>246</v>
      </c>
      <c r="H202" s="240" t="s">
        <v>337</v>
      </c>
      <c r="I202" s="240" t="s">
        <v>261</v>
      </c>
      <c r="J202" s="404"/>
    </row>
    <row r="203" spans="1:10" s="1" customFormat="1" ht="87" customHeight="1">
      <c r="A203" s="241"/>
      <c r="B203" s="242"/>
      <c r="C203" s="34"/>
      <c r="D203" s="53"/>
      <c r="E203" s="54"/>
      <c r="F203" s="237"/>
      <c r="G203" s="6" t="s">
        <v>127</v>
      </c>
      <c r="H203" s="240" t="s">
        <v>155</v>
      </c>
      <c r="I203" s="240" t="s">
        <v>354</v>
      </c>
      <c r="J203" s="264"/>
    </row>
    <row r="204" spans="1:10" s="1" customFormat="1" ht="177" customHeight="1">
      <c r="A204" s="36"/>
      <c r="B204" s="230"/>
      <c r="C204" s="39"/>
      <c r="D204" s="46"/>
      <c r="E204" s="47"/>
      <c r="F204" s="106"/>
      <c r="G204" s="72" t="s">
        <v>128</v>
      </c>
      <c r="H204" s="243" t="s">
        <v>278</v>
      </c>
      <c r="I204" s="243" t="s">
        <v>355</v>
      </c>
      <c r="J204" s="264"/>
    </row>
    <row r="205" spans="1:10" s="1" customFormat="1" ht="83.25" customHeight="1">
      <c r="A205" s="241"/>
      <c r="B205" s="242"/>
      <c r="C205" s="34"/>
      <c r="D205" s="53"/>
      <c r="E205" s="54"/>
      <c r="F205" s="237"/>
      <c r="G205" s="6" t="s">
        <v>129</v>
      </c>
      <c r="H205" s="119">
        <v>2700</v>
      </c>
      <c r="I205" s="119">
        <v>2114</v>
      </c>
      <c r="J205" s="62" t="s">
        <v>13</v>
      </c>
    </row>
    <row r="206" spans="1:10" s="9" customFormat="1" ht="18" customHeight="1">
      <c r="A206" s="212"/>
      <c r="B206" s="349" t="s">
        <v>22</v>
      </c>
      <c r="C206" s="350"/>
      <c r="D206" s="244">
        <f>SUM(D185:D205)</f>
        <v>2537.47</v>
      </c>
      <c r="E206" s="244">
        <f>SUM(E185:E205)</f>
        <v>2537.47</v>
      </c>
      <c r="F206" s="218">
        <f>E206/D206*100</f>
        <v>100</v>
      </c>
      <c r="G206" s="10"/>
      <c r="H206" s="219"/>
      <c r="I206" s="219"/>
      <c r="J206" s="220"/>
    </row>
    <row r="207" spans="1:10" s="9" customFormat="1" ht="79.5" customHeight="1">
      <c r="A207" s="243"/>
      <c r="B207" s="245" t="s">
        <v>331</v>
      </c>
      <c r="C207" s="5" t="s">
        <v>305</v>
      </c>
      <c r="D207" s="153">
        <v>1769.49</v>
      </c>
      <c r="E207" s="153">
        <v>1769.42</v>
      </c>
      <c r="F207" s="111">
        <f>E207/D207*100</f>
        <v>99.99604405789239</v>
      </c>
      <c r="G207" s="6" t="s">
        <v>330</v>
      </c>
      <c r="H207" s="5">
        <v>2755</v>
      </c>
      <c r="I207" s="5">
        <v>2755</v>
      </c>
      <c r="J207" s="18"/>
    </row>
    <row r="208" spans="1:10" s="9" customFormat="1" ht="97.5" customHeight="1">
      <c r="A208" s="243"/>
      <c r="B208" s="245"/>
      <c r="C208" s="89" t="s">
        <v>191</v>
      </c>
      <c r="D208" s="153"/>
      <c r="E208" s="153"/>
      <c r="F208" s="111"/>
      <c r="G208" s="6" t="s">
        <v>332</v>
      </c>
      <c r="H208" s="5">
        <v>48702</v>
      </c>
      <c r="I208" s="5">
        <v>48702</v>
      </c>
      <c r="J208" s="18"/>
    </row>
    <row r="209" spans="1:10" s="9" customFormat="1" ht="18" customHeight="1">
      <c r="A209" s="212"/>
      <c r="B209" s="349" t="s">
        <v>165</v>
      </c>
      <c r="C209" s="350"/>
      <c r="D209" s="244">
        <f>D207</f>
        <v>1769.49</v>
      </c>
      <c r="E209" s="244">
        <f>E207</f>
        <v>1769.42</v>
      </c>
      <c r="F209" s="218">
        <f>E209/D209*100</f>
        <v>99.99604405789239</v>
      </c>
      <c r="G209" s="10"/>
      <c r="H209" s="219"/>
      <c r="I209" s="219"/>
      <c r="J209" s="220"/>
    </row>
    <row r="210" spans="1:10" s="9" customFormat="1" ht="36.75" customHeight="1">
      <c r="A210" s="95"/>
      <c r="B210" s="299" t="s">
        <v>21</v>
      </c>
      <c r="C210" s="340"/>
      <c r="D210" s="188">
        <f>D209+D184+D206</f>
        <v>4306.96</v>
      </c>
      <c r="E210" s="188">
        <f>E209+E184+E206</f>
        <v>4306.889999999999</v>
      </c>
      <c r="F210" s="168">
        <f>E210/D210*100</f>
        <v>99.99837472370301</v>
      </c>
      <c r="G210" s="179"/>
      <c r="H210" s="180"/>
      <c r="I210" s="180"/>
      <c r="J210" s="90"/>
    </row>
    <row r="211" spans="1:10" s="1" customFormat="1" ht="117" customHeight="1">
      <c r="A211" s="30">
        <v>17</v>
      </c>
      <c r="B211" s="37" t="s">
        <v>26</v>
      </c>
      <c r="C211" s="32" t="s">
        <v>305</v>
      </c>
      <c r="D211" s="151">
        <v>855</v>
      </c>
      <c r="E211" s="151">
        <v>855</v>
      </c>
      <c r="F211" s="163">
        <f>E211/D211*100</f>
        <v>100</v>
      </c>
      <c r="G211" s="10" t="s">
        <v>28</v>
      </c>
      <c r="H211" s="101"/>
      <c r="I211" s="101"/>
      <c r="J211" s="18"/>
    </row>
    <row r="212" spans="1:10" s="1" customFormat="1" ht="65.25" customHeight="1">
      <c r="A212" s="36"/>
      <c r="B212" s="6"/>
      <c r="C212" s="17"/>
      <c r="D212" s="105"/>
      <c r="E212" s="105"/>
      <c r="F212" s="103"/>
      <c r="G212" s="78" t="s">
        <v>256</v>
      </c>
      <c r="H212" s="5">
        <v>438</v>
      </c>
      <c r="I212" s="119">
        <v>539</v>
      </c>
      <c r="J212" s="18"/>
    </row>
    <row r="213" spans="1:10" s="1" customFormat="1" ht="52.5" customHeight="1">
      <c r="A213" s="36"/>
      <c r="B213" s="6"/>
      <c r="C213" s="17"/>
      <c r="D213" s="105"/>
      <c r="E213" s="105"/>
      <c r="F213" s="100"/>
      <c r="G213" s="78" t="s">
        <v>257</v>
      </c>
      <c r="H213" s="5">
        <v>7</v>
      </c>
      <c r="I213" s="119">
        <v>5</v>
      </c>
      <c r="J213" s="18" t="s">
        <v>289</v>
      </c>
    </row>
    <row r="214" spans="1:10" s="1" customFormat="1" ht="71.25" customHeight="1">
      <c r="A214" s="36"/>
      <c r="B214" s="6"/>
      <c r="C214" s="17"/>
      <c r="D214" s="105"/>
      <c r="E214" s="105"/>
      <c r="F214" s="100"/>
      <c r="G214" s="78" t="s">
        <v>27</v>
      </c>
      <c r="H214" s="5">
        <v>5</v>
      </c>
      <c r="I214" s="119">
        <v>10</v>
      </c>
      <c r="J214" s="18"/>
    </row>
    <row r="215" spans="1:10" s="1" customFormat="1" ht="102.75" customHeight="1">
      <c r="A215" s="30"/>
      <c r="B215" s="6"/>
      <c r="C215" s="301" t="s">
        <v>227</v>
      </c>
      <c r="D215" s="157">
        <v>0</v>
      </c>
      <c r="E215" s="151">
        <v>0</v>
      </c>
      <c r="F215" s="333">
        <v>0</v>
      </c>
      <c r="G215" s="10" t="s">
        <v>29</v>
      </c>
      <c r="H215" s="5">
        <v>105.4</v>
      </c>
      <c r="I215" s="103"/>
      <c r="J215" s="221" t="s">
        <v>14</v>
      </c>
    </row>
    <row r="216" spans="1:10" s="1" customFormat="1" ht="45.75" customHeight="1">
      <c r="A216" s="31"/>
      <c r="B216" s="6"/>
      <c r="C216" s="302"/>
      <c r="D216" s="158"/>
      <c r="E216" s="153"/>
      <c r="F216" s="335"/>
      <c r="G216" s="6" t="s">
        <v>226</v>
      </c>
      <c r="H216" s="5">
        <v>105.4</v>
      </c>
      <c r="I216" s="103"/>
      <c r="J216" s="221" t="s">
        <v>14</v>
      </c>
    </row>
    <row r="217" spans="1:10" s="9" customFormat="1" ht="34.5" customHeight="1">
      <c r="A217" s="95"/>
      <c r="B217" s="299" t="s">
        <v>21</v>
      </c>
      <c r="C217" s="340"/>
      <c r="D217" s="188">
        <f>D211+D215</f>
        <v>855</v>
      </c>
      <c r="E217" s="188">
        <f>E211+E215</f>
        <v>855</v>
      </c>
      <c r="F217" s="168">
        <f>E217/D217*100</f>
        <v>100</v>
      </c>
      <c r="G217" s="179"/>
      <c r="H217" s="180"/>
      <c r="I217" s="180"/>
      <c r="J217" s="90"/>
    </row>
    <row r="218" spans="1:10" s="1" customFormat="1" ht="113.25" customHeight="1">
      <c r="A218" s="30">
        <v>18</v>
      </c>
      <c r="B218" s="64" t="s">
        <v>88</v>
      </c>
      <c r="C218" s="79" t="s">
        <v>305</v>
      </c>
      <c r="D218" s="114">
        <v>5109.89</v>
      </c>
      <c r="E218" s="114">
        <v>5050.15</v>
      </c>
      <c r="F218" s="111">
        <f>E218/D218*100</f>
        <v>98.83089459851385</v>
      </c>
      <c r="G218" s="6" t="s">
        <v>228</v>
      </c>
      <c r="H218" s="5">
        <v>9</v>
      </c>
      <c r="I218" s="5">
        <v>10</v>
      </c>
      <c r="J218" s="18"/>
    </row>
    <row r="219" spans="1:10" s="1" customFormat="1" ht="86.25" customHeight="1">
      <c r="A219" s="35"/>
      <c r="B219" s="271"/>
      <c r="C219" s="272" t="s">
        <v>68</v>
      </c>
      <c r="D219" s="114">
        <v>203.73</v>
      </c>
      <c r="E219" s="114">
        <v>203.73</v>
      </c>
      <c r="F219" s="333">
        <f>E219/D219*100</f>
        <v>100</v>
      </c>
      <c r="G219" s="6" t="s">
        <v>89</v>
      </c>
      <c r="H219" s="5">
        <v>29</v>
      </c>
      <c r="I219" s="5">
        <v>40</v>
      </c>
      <c r="J219" s="57"/>
    </row>
    <row r="220" spans="1:10" s="1" customFormat="1" ht="69.75" customHeight="1">
      <c r="A220" s="35"/>
      <c r="B220" s="271"/>
      <c r="C220" s="269"/>
      <c r="D220" s="154"/>
      <c r="E220" s="154" t="s">
        <v>53</v>
      </c>
      <c r="F220" s="334"/>
      <c r="G220" s="6" t="s">
        <v>90</v>
      </c>
      <c r="H220" s="5">
        <v>291</v>
      </c>
      <c r="I220" s="5">
        <v>112</v>
      </c>
      <c r="J220" s="57" t="s">
        <v>15</v>
      </c>
    </row>
    <row r="221" spans="1:10" s="1" customFormat="1" ht="97.5" customHeight="1">
      <c r="A221" s="35"/>
      <c r="B221" s="328"/>
      <c r="C221" s="273"/>
      <c r="D221" s="198"/>
      <c r="E221" s="198"/>
      <c r="F221" s="334"/>
      <c r="G221" s="6" t="s">
        <v>91</v>
      </c>
      <c r="H221" s="5">
        <v>13</v>
      </c>
      <c r="I221" s="5">
        <v>19</v>
      </c>
      <c r="J221" s="18"/>
    </row>
    <row r="222" spans="1:10" s="1" customFormat="1" ht="48.75" customHeight="1">
      <c r="A222" s="31"/>
      <c r="B222" s="328"/>
      <c r="C222" s="273"/>
      <c r="D222" s="198"/>
      <c r="E222" s="198"/>
      <c r="F222" s="334"/>
      <c r="G222" s="288" t="s">
        <v>92</v>
      </c>
      <c r="H222" s="290">
        <v>3</v>
      </c>
      <c r="I222" s="290">
        <v>3</v>
      </c>
      <c r="J222" s="409"/>
    </row>
    <row r="223" spans="1:10" s="1" customFormat="1" ht="85.5" customHeight="1" hidden="1">
      <c r="A223" s="31"/>
      <c r="B223" s="328"/>
      <c r="C223" s="273"/>
      <c r="D223" s="198"/>
      <c r="E223" s="198"/>
      <c r="F223" s="334"/>
      <c r="G223" s="303"/>
      <c r="H223" s="291"/>
      <c r="I223" s="291"/>
      <c r="J223" s="411"/>
    </row>
    <row r="224" spans="1:10" s="1" customFormat="1" ht="17.25" customHeight="1" hidden="1">
      <c r="A224" s="31"/>
      <c r="B224" s="328"/>
      <c r="C224" s="273"/>
      <c r="D224" s="198"/>
      <c r="E224" s="198"/>
      <c r="F224" s="318"/>
      <c r="G224" s="364"/>
      <c r="H224" s="319"/>
      <c r="I224" s="319"/>
      <c r="J224" s="302"/>
    </row>
    <row r="225" spans="1:10" s="1" customFormat="1" ht="105.75" customHeight="1">
      <c r="A225" s="31"/>
      <c r="B225" s="302"/>
      <c r="C225" s="274"/>
      <c r="D225" s="199"/>
      <c r="E225" s="199"/>
      <c r="F225" s="319"/>
      <c r="G225" s="6" t="s">
        <v>93</v>
      </c>
      <c r="H225" s="5">
        <v>78</v>
      </c>
      <c r="I225" s="5">
        <v>78</v>
      </c>
      <c r="J225" s="128"/>
    </row>
    <row r="226" spans="1:10" s="9" customFormat="1" ht="39.75" customHeight="1">
      <c r="A226" s="95"/>
      <c r="B226" s="170" t="s">
        <v>21</v>
      </c>
      <c r="C226" s="171"/>
      <c r="D226" s="188">
        <f>D218+D219+D221</f>
        <v>5313.62</v>
      </c>
      <c r="E226" s="188">
        <f>E218+E219</f>
        <v>5253.879999999999</v>
      </c>
      <c r="F226" s="168">
        <f>E226/D226*100</f>
        <v>98.87571937774999</v>
      </c>
      <c r="G226" s="179"/>
      <c r="H226" s="180"/>
      <c r="I226" s="180"/>
      <c r="J226" s="90"/>
    </row>
    <row r="227" spans="1:10" s="1" customFormat="1" ht="87.75" customHeight="1">
      <c r="A227" s="5">
        <v>19</v>
      </c>
      <c r="B227" s="10" t="s">
        <v>299</v>
      </c>
      <c r="C227" s="32"/>
      <c r="D227" s="102"/>
      <c r="E227" s="102"/>
      <c r="F227" s="103"/>
      <c r="G227" s="5"/>
      <c r="H227" s="101"/>
      <c r="I227" s="101"/>
      <c r="J227" s="18"/>
    </row>
    <row r="228" spans="1:10" s="1" customFormat="1" ht="129" customHeight="1">
      <c r="A228" s="59"/>
      <c r="B228" s="59" t="s">
        <v>300</v>
      </c>
      <c r="C228" s="32" t="s">
        <v>305</v>
      </c>
      <c r="D228" s="258">
        <v>27</v>
      </c>
      <c r="E228" s="258">
        <v>27</v>
      </c>
      <c r="F228" s="333">
        <f>E228/D228*100</f>
        <v>100</v>
      </c>
      <c r="G228" s="259" t="s">
        <v>79</v>
      </c>
      <c r="H228" s="5">
        <v>100</v>
      </c>
      <c r="I228" s="5">
        <v>100</v>
      </c>
      <c r="J228" s="18"/>
    </row>
    <row r="229" spans="1:10" s="1" customFormat="1" ht="105.75" customHeight="1">
      <c r="A229" s="60"/>
      <c r="B229" s="60"/>
      <c r="C229" s="38"/>
      <c r="D229" s="260"/>
      <c r="E229" s="260"/>
      <c r="F229" s="318"/>
      <c r="G229" s="10" t="s">
        <v>80</v>
      </c>
      <c r="H229" s="5" t="s">
        <v>103</v>
      </c>
      <c r="I229" s="5">
        <v>6</v>
      </c>
      <c r="J229" s="18"/>
    </row>
    <row r="230" spans="1:10" s="1" customFormat="1" ht="98.25" customHeight="1">
      <c r="A230" s="60"/>
      <c r="B230" s="60"/>
      <c r="C230" s="38"/>
      <c r="D230" s="260"/>
      <c r="E230" s="260"/>
      <c r="F230" s="318"/>
      <c r="G230" s="6" t="s">
        <v>81</v>
      </c>
      <c r="H230" s="5" t="s">
        <v>241</v>
      </c>
      <c r="I230" s="5">
        <v>28</v>
      </c>
      <c r="J230" s="18"/>
    </row>
    <row r="231" spans="1:10" s="1" customFormat="1" ht="111.75" customHeight="1">
      <c r="A231" s="60"/>
      <c r="B231" s="60"/>
      <c r="C231" s="38"/>
      <c r="D231" s="260"/>
      <c r="E231" s="260"/>
      <c r="F231" s="318"/>
      <c r="G231" s="10" t="s">
        <v>82</v>
      </c>
      <c r="H231" s="5">
        <v>100</v>
      </c>
      <c r="I231" s="5">
        <v>100</v>
      </c>
      <c r="J231" s="63"/>
    </row>
    <row r="232" spans="1:10" s="1" customFormat="1" ht="112.5" customHeight="1">
      <c r="A232" s="60"/>
      <c r="B232" s="60"/>
      <c r="C232" s="38"/>
      <c r="D232" s="260"/>
      <c r="E232" s="260"/>
      <c r="F232" s="318"/>
      <c r="G232" s="6" t="s">
        <v>158</v>
      </c>
      <c r="H232" s="5">
        <v>100</v>
      </c>
      <c r="I232" s="5">
        <v>100</v>
      </c>
      <c r="J232" s="18"/>
    </row>
    <row r="233" spans="1:10" s="1" customFormat="1" ht="115.5" customHeight="1">
      <c r="A233" s="60"/>
      <c r="B233" s="60"/>
      <c r="C233" s="38"/>
      <c r="D233" s="260"/>
      <c r="E233" s="260"/>
      <c r="F233" s="318"/>
      <c r="G233" s="10" t="s">
        <v>83</v>
      </c>
      <c r="H233" s="5">
        <v>100</v>
      </c>
      <c r="I233" s="5">
        <v>100</v>
      </c>
      <c r="J233" s="18"/>
    </row>
    <row r="234" spans="1:10" s="1" customFormat="1" ht="78.75" customHeight="1">
      <c r="A234" s="61"/>
      <c r="B234" s="61"/>
      <c r="C234" s="33"/>
      <c r="D234" s="261"/>
      <c r="E234" s="261"/>
      <c r="F234" s="318"/>
      <c r="G234" s="6" t="s">
        <v>84</v>
      </c>
      <c r="H234" s="5">
        <v>1</v>
      </c>
      <c r="I234" s="5">
        <v>1</v>
      </c>
      <c r="J234" s="18"/>
    </row>
    <row r="235" spans="1:10" s="1" customFormat="1" ht="111.75" customHeight="1">
      <c r="A235" s="60"/>
      <c r="B235" s="60"/>
      <c r="C235" s="38"/>
      <c r="D235" s="260"/>
      <c r="E235" s="260"/>
      <c r="F235" s="318"/>
      <c r="G235" s="259" t="s">
        <v>85</v>
      </c>
      <c r="H235" s="31">
        <v>100</v>
      </c>
      <c r="I235" s="31">
        <v>100</v>
      </c>
      <c r="J235" s="18"/>
    </row>
    <row r="236" spans="1:10" s="1" customFormat="1" ht="180" customHeight="1">
      <c r="A236" s="60"/>
      <c r="B236" s="60"/>
      <c r="C236" s="38"/>
      <c r="D236" s="260"/>
      <c r="E236" s="260"/>
      <c r="F236" s="318"/>
      <c r="G236" s="262" t="s">
        <v>86</v>
      </c>
      <c r="H236" s="5">
        <v>60</v>
      </c>
      <c r="I236" s="5">
        <v>100</v>
      </c>
      <c r="J236" s="18"/>
    </row>
    <row r="237" spans="1:10" s="9" customFormat="1" ht="18" customHeight="1">
      <c r="A237" s="216"/>
      <c r="B237" s="276" t="s">
        <v>23</v>
      </c>
      <c r="C237" s="277"/>
      <c r="D237" s="217">
        <f>SUM(D228)</f>
        <v>27</v>
      </c>
      <c r="E237" s="217">
        <f>E228</f>
        <v>27</v>
      </c>
      <c r="F237" s="218">
        <f>E237/D237*100</f>
        <v>100</v>
      </c>
      <c r="G237" s="10"/>
      <c r="H237" s="219"/>
      <c r="I237" s="219"/>
      <c r="J237" s="220"/>
    </row>
    <row r="238" spans="1:10" s="1" customFormat="1" ht="165.75" customHeight="1">
      <c r="A238" s="59"/>
      <c r="B238" s="288" t="s">
        <v>301</v>
      </c>
      <c r="C238" s="17" t="s">
        <v>305</v>
      </c>
      <c r="D238" s="150">
        <v>19853.2</v>
      </c>
      <c r="E238" s="150">
        <v>19851</v>
      </c>
      <c r="F238" s="111">
        <f aca="true" t="shared" si="1" ref="F238:F245">E238/D238*100</f>
        <v>99.98891866298632</v>
      </c>
      <c r="G238" s="6" t="s">
        <v>181</v>
      </c>
      <c r="H238" s="222">
        <v>1</v>
      </c>
      <c r="I238" s="222">
        <v>1</v>
      </c>
      <c r="J238" s="18"/>
    </row>
    <row r="239" spans="1:10" s="1" customFormat="1" ht="52.5" customHeight="1">
      <c r="A239" s="61"/>
      <c r="B239" s="303"/>
      <c r="C239" s="307" t="s">
        <v>68</v>
      </c>
      <c r="D239" s="210">
        <v>5311.1</v>
      </c>
      <c r="E239" s="210">
        <v>5301.33</v>
      </c>
      <c r="F239" s="333">
        <f t="shared" si="1"/>
        <v>99.81604564026284</v>
      </c>
      <c r="G239" s="6" t="s">
        <v>182</v>
      </c>
      <c r="H239" s="222" t="s">
        <v>242</v>
      </c>
      <c r="I239" s="120">
        <v>0</v>
      </c>
      <c r="J239" s="18"/>
    </row>
    <row r="240" spans="1:10" s="1" customFormat="1" ht="49.5" customHeight="1">
      <c r="A240" s="61"/>
      <c r="B240" s="302"/>
      <c r="C240" s="268"/>
      <c r="D240" s="199"/>
      <c r="E240" s="199"/>
      <c r="F240" s="335"/>
      <c r="G240" s="72" t="s">
        <v>183</v>
      </c>
      <c r="H240" s="142">
        <v>99</v>
      </c>
      <c r="I240" s="165">
        <v>99</v>
      </c>
      <c r="J240" s="68"/>
    </row>
    <row r="241" spans="1:10" s="9" customFormat="1" ht="18" customHeight="1">
      <c r="A241" s="216"/>
      <c r="B241" s="276" t="s">
        <v>184</v>
      </c>
      <c r="C241" s="277"/>
      <c r="D241" s="217">
        <f>SUM(D238:D240)</f>
        <v>25164.300000000003</v>
      </c>
      <c r="E241" s="217">
        <f>E238++E239</f>
        <v>25152.33</v>
      </c>
      <c r="F241" s="218">
        <f t="shared" si="1"/>
        <v>99.95243261286822</v>
      </c>
      <c r="G241" s="10"/>
      <c r="H241" s="219"/>
      <c r="I241" s="219"/>
      <c r="J241" s="220"/>
    </row>
    <row r="242" spans="1:10" s="1" customFormat="1" ht="87.75" customHeight="1">
      <c r="A242" s="285"/>
      <c r="B242" s="288" t="s">
        <v>302</v>
      </c>
      <c r="C242" s="307" t="s">
        <v>305</v>
      </c>
      <c r="D242" s="330">
        <v>3883.24</v>
      </c>
      <c r="E242" s="305">
        <v>3883.24</v>
      </c>
      <c r="F242" s="333">
        <f t="shared" si="1"/>
        <v>100</v>
      </c>
      <c r="G242" s="6" t="s">
        <v>255</v>
      </c>
      <c r="H242" s="123">
        <v>100</v>
      </c>
      <c r="I242" s="123">
        <v>100</v>
      </c>
      <c r="J242" s="18"/>
    </row>
    <row r="243" spans="1:10" s="1" customFormat="1" ht="48.75" customHeight="1" hidden="1">
      <c r="A243" s="286"/>
      <c r="B243" s="303"/>
      <c r="C243" s="308"/>
      <c r="D243" s="332"/>
      <c r="E243" s="306"/>
      <c r="F243" s="335"/>
      <c r="G243" s="288" t="s">
        <v>259</v>
      </c>
      <c r="H243" s="417"/>
      <c r="I243" s="401"/>
      <c r="J243" s="409"/>
    </row>
    <row r="244" spans="1:10" s="1" customFormat="1" ht="48.75" customHeight="1" hidden="1">
      <c r="A244" s="287"/>
      <c r="B244" s="289"/>
      <c r="C244" s="76" t="s">
        <v>68</v>
      </c>
      <c r="D244" s="153"/>
      <c r="E244" s="153"/>
      <c r="F244" s="115"/>
      <c r="G244" s="289"/>
      <c r="H244" s="418"/>
      <c r="I244" s="402"/>
      <c r="J244" s="410"/>
    </row>
    <row r="245" spans="1:10" s="9" customFormat="1" ht="18" customHeight="1">
      <c r="A245" s="216"/>
      <c r="B245" s="276" t="s">
        <v>185</v>
      </c>
      <c r="C245" s="277"/>
      <c r="D245" s="217">
        <f>SUM(D242:D244)</f>
        <v>3883.24</v>
      </c>
      <c r="E245" s="217">
        <f>E242</f>
        <v>3883.24</v>
      </c>
      <c r="F245" s="218">
        <f t="shared" si="1"/>
        <v>100</v>
      </c>
      <c r="G245" s="10"/>
      <c r="H245" s="219"/>
      <c r="I245" s="219"/>
      <c r="J245" s="220"/>
    </row>
    <row r="246" spans="1:10" s="9" customFormat="1" ht="36.75" customHeight="1">
      <c r="A246" s="92"/>
      <c r="B246" s="346" t="s">
        <v>21</v>
      </c>
      <c r="C246" s="347"/>
      <c r="D246" s="202">
        <f>D237+D241+D245</f>
        <v>29074.54</v>
      </c>
      <c r="E246" s="202">
        <f>E241+E245+E237</f>
        <v>29062.57</v>
      </c>
      <c r="F246" s="203">
        <f>E246/D246*100</f>
        <v>99.95882995913263</v>
      </c>
      <c r="G246" s="206"/>
      <c r="H246" s="207"/>
      <c r="I246" s="207"/>
      <c r="J246" s="144"/>
    </row>
    <row r="247" spans="1:10" s="1" customFormat="1" ht="114" customHeight="1">
      <c r="A247" s="30">
        <v>20</v>
      </c>
      <c r="B247" s="223" t="s">
        <v>186</v>
      </c>
      <c r="C247" s="224" t="s">
        <v>305</v>
      </c>
      <c r="D247" s="157">
        <v>1294.72</v>
      </c>
      <c r="E247" s="151">
        <v>1294.72</v>
      </c>
      <c r="F247" s="163">
        <f>E247/D247*100</f>
        <v>100</v>
      </c>
      <c r="G247" s="78" t="s">
        <v>166</v>
      </c>
      <c r="H247" s="5">
        <v>0</v>
      </c>
      <c r="I247" s="5">
        <v>0.51</v>
      </c>
      <c r="J247" s="18" t="s">
        <v>95</v>
      </c>
    </row>
    <row r="248" spans="1:10" s="1" customFormat="1" ht="81.75" customHeight="1">
      <c r="A248" s="35"/>
      <c r="B248" s="214"/>
      <c r="C248" s="38"/>
      <c r="D248" s="110"/>
      <c r="E248" s="47"/>
      <c r="F248" s="88"/>
      <c r="G248" s="78" t="s">
        <v>167</v>
      </c>
      <c r="H248" s="5">
        <v>0</v>
      </c>
      <c r="I248" s="5">
        <v>0</v>
      </c>
      <c r="J248" s="18"/>
    </row>
    <row r="249" spans="1:10" s="1" customFormat="1" ht="84" customHeight="1">
      <c r="A249" s="35"/>
      <c r="B249" s="214"/>
      <c r="C249" s="38"/>
      <c r="D249" s="110"/>
      <c r="E249" s="47"/>
      <c r="F249" s="88"/>
      <c r="G249" s="78" t="s">
        <v>168</v>
      </c>
      <c r="H249" s="5">
        <v>0</v>
      </c>
      <c r="I249" s="5">
        <v>127</v>
      </c>
      <c r="J249" s="18" t="s">
        <v>96</v>
      </c>
    </row>
    <row r="250" spans="1:10" s="1" customFormat="1" ht="100.5" customHeight="1">
      <c r="A250" s="35"/>
      <c r="B250" s="214"/>
      <c r="C250" s="38"/>
      <c r="D250" s="110"/>
      <c r="E250" s="47"/>
      <c r="F250" s="88"/>
      <c r="G250" s="78" t="s">
        <v>254</v>
      </c>
      <c r="H250" s="5">
        <v>100</v>
      </c>
      <c r="I250" s="5">
        <v>100</v>
      </c>
      <c r="J250" s="18"/>
    </row>
    <row r="251" spans="1:10" s="1" customFormat="1" ht="117" customHeight="1">
      <c r="A251" s="35"/>
      <c r="B251" s="214"/>
      <c r="C251" s="38"/>
      <c r="D251" s="110"/>
      <c r="E251" s="47"/>
      <c r="F251" s="88"/>
      <c r="G251" s="78" t="s">
        <v>187</v>
      </c>
      <c r="H251" s="5">
        <v>0</v>
      </c>
      <c r="I251" s="5">
        <v>0</v>
      </c>
      <c r="J251" s="57"/>
    </row>
    <row r="252" spans="1:10" s="1" customFormat="1" ht="84" customHeight="1">
      <c r="A252" s="31"/>
      <c r="B252" s="215"/>
      <c r="C252" s="38"/>
      <c r="D252" s="110"/>
      <c r="E252" s="47"/>
      <c r="F252" s="88"/>
      <c r="G252" s="78" t="s">
        <v>30</v>
      </c>
      <c r="H252" s="5">
        <v>100</v>
      </c>
      <c r="I252" s="5">
        <v>185</v>
      </c>
      <c r="J252" s="18"/>
    </row>
    <row r="253" spans="1:10" s="1" customFormat="1" ht="84" customHeight="1">
      <c r="A253" s="35"/>
      <c r="B253" s="214"/>
      <c r="C253" s="38"/>
      <c r="D253" s="110"/>
      <c r="E253" s="47"/>
      <c r="F253" s="88"/>
      <c r="G253" s="225" t="s">
        <v>193</v>
      </c>
      <c r="H253" s="31">
        <v>24</v>
      </c>
      <c r="I253" s="31">
        <v>118</v>
      </c>
      <c r="J253" s="68"/>
    </row>
    <row r="254" spans="1:10" s="1" customFormat="1" ht="66" customHeight="1">
      <c r="A254" s="35"/>
      <c r="B254" s="214"/>
      <c r="C254" s="38"/>
      <c r="D254" s="110"/>
      <c r="E254" s="47"/>
      <c r="F254" s="88"/>
      <c r="G254" s="78" t="s">
        <v>194</v>
      </c>
      <c r="H254" s="5">
        <v>4</v>
      </c>
      <c r="I254" s="5">
        <v>18</v>
      </c>
      <c r="J254" s="18"/>
    </row>
    <row r="255" spans="1:10" s="1" customFormat="1" ht="111" customHeight="1">
      <c r="A255" s="35"/>
      <c r="B255" s="214"/>
      <c r="C255" s="38"/>
      <c r="D255" s="110"/>
      <c r="E255" s="47"/>
      <c r="F255" s="88"/>
      <c r="G255" s="29" t="s">
        <v>196</v>
      </c>
      <c r="H255" s="30">
        <v>100</v>
      </c>
      <c r="I255" s="30">
        <v>100</v>
      </c>
      <c r="J255" s="177"/>
    </row>
    <row r="256" spans="1:10" s="1" customFormat="1" ht="66" customHeight="1">
      <c r="A256" s="35"/>
      <c r="B256" s="303"/>
      <c r="C256" s="269"/>
      <c r="D256" s="336"/>
      <c r="E256" s="336"/>
      <c r="F256" s="314"/>
      <c r="G256" s="213" t="s">
        <v>197</v>
      </c>
      <c r="H256" s="226">
        <v>300</v>
      </c>
      <c r="I256" s="226">
        <v>422</v>
      </c>
      <c r="J256" s="18"/>
    </row>
    <row r="257" spans="1:11" s="9" customFormat="1" ht="84" customHeight="1">
      <c r="A257" s="92"/>
      <c r="B257" s="275"/>
      <c r="C257" s="270"/>
      <c r="D257" s="313"/>
      <c r="E257" s="313"/>
      <c r="F257" s="315"/>
      <c r="G257" s="93" t="s">
        <v>199</v>
      </c>
      <c r="H257" s="124">
        <v>100</v>
      </c>
      <c r="I257" s="124">
        <v>100</v>
      </c>
      <c r="J257" s="227"/>
      <c r="K257" s="1"/>
    </row>
    <row r="258" spans="1:10" s="9" customFormat="1" ht="36.75" customHeight="1">
      <c r="A258" s="92"/>
      <c r="B258" s="299" t="s">
        <v>21</v>
      </c>
      <c r="C258" s="300"/>
      <c r="D258" s="202">
        <f>D247</f>
        <v>1294.72</v>
      </c>
      <c r="E258" s="202">
        <f>E247</f>
        <v>1294.72</v>
      </c>
      <c r="F258" s="203">
        <f>E258/D258*100</f>
        <v>100</v>
      </c>
      <c r="G258" s="206"/>
      <c r="H258" s="207"/>
      <c r="I258" s="207"/>
      <c r="J258" s="144"/>
    </row>
    <row r="259" spans="1:10" s="9" customFormat="1" ht="50.25" customHeight="1">
      <c r="A259" s="112">
        <v>21</v>
      </c>
      <c r="B259" s="312" t="s">
        <v>130</v>
      </c>
      <c r="C259" s="309" t="s">
        <v>305</v>
      </c>
      <c r="D259" s="333">
        <v>300</v>
      </c>
      <c r="E259" s="330">
        <v>300</v>
      </c>
      <c r="F259" s="333">
        <f>E259/D259*100</f>
        <v>100</v>
      </c>
      <c r="G259" s="93" t="s">
        <v>131</v>
      </c>
      <c r="H259" s="124">
        <v>2</v>
      </c>
      <c r="I259" s="124">
        <v>2</v>
      </c>
      <c r="J259" s="18"/>
    </row>
    <row r="260" spans="1:10" s="9" customFormat="1" ht="64.5" customHeight="1">
      <c r="A260" s="112"/>
      <c r="B260" s="283"/>
      <c r="C260" s="310"/>
      <c r="D260" s="334"/>
      <c r="E260" s="331"/>
      <c r="F260" s="334"/>
      <c r="G260" s="93" t="s">
        <v>132</v>
      </c>
      <c r="H260" s="124">
        <v>25</v>
      </c>
      <c r="I260" s="124">
        <v>31</v>
      </c>
      <c r="J260" s="18"/>
    </row>
    <row r="261" spans="1:10" s="9" customFormat="1" ht="132" customHeight="1">
      <c r="A261" s="112"/>
      <c r="B261" s="283"/>
      <c r="C261" s="310"/>
      <c r="D261" s="334"/>
      <c r="E261" s="331"/>
      <c r="F261" s="334"/>
      <c r="G261" s="93" t="s">
        <v>133</v>
      </c>
      <c r="H261" s="124">
        <v>7</v>
      </c>
      <c r="I261" s="124">
        <v>7</v>
      </c>
      <c r="J261" s="117"/>
    </row>
    <row r="262" spans="1:10" s="9" customFormat="1" ht="65.25" customHeight="1">
      <c r="A262" s="112"/>
      <c r="B262" s="283"/>
      <c r="C262" s="310"/>
      <c r="D262" s="334"/>
      <c r="E262" s="331"/>
      <c r="F262" s="334"/>
      <c r="G262" s="93" t="s">
        <v>134</v>
      </c>
      <c r="H262" s="124">
        <v>20</v>
      </c>
      <c r="I262" s="124">
        <v>75</v>
      </c>
      <c r="J262" s="208"/>
    </row>
    <row r="263" spans="1:10" s="9" customFormat="1" ht="36.75" customHeight="1">
      <c r="A263" s="112"/>
      <c r="B263" s="283"/>
      <c r="C263" s="310"/>
      <c r="D263" s="334"/>
      <c r="E263" s="331"/>
      <c r="F263" s="334"/>
      <c r="G263" s="93" t="s">
        <v>135</v>
      </c>
      <c r="H263" s="124">
        <v>7</v>
      </c>
      <c r="I263" s="124">
        <v>10</v>
      </c>
      <c r="J263" s="208"/>
    </row>
    <row r="264" spans="1:10" s="9" customFormat="1" ht="106.5" customHeight="1">
      <c r="A264" s="112"/>
      <c r="B264" s="284"/>
      <c r="C264" s="311"/>
      <c r="D264" s="335"/>
      <c r="E264" s="332"/>
      <c r="F264" s="335"/>
      <c r="G264" s="93" t="s">
        <v>136</v>
      </c>
      <c r="H264" s="124">
        <v>170</v>
      </c>
      <c r="I264" s="124">
        <v>415</v>
      </c>
      <c r="J264" s="208"/>
    </row>
    <row r="265" spans="1:10" s="9" customFormat="1" ht="52.5" customHeight="1">
      <c r="A265" s="113"/>
      <c r="B265" s="116"/>
      <c r="C265" s="17" t="s">
        <v>68</v>
      </c>
      <c r="D265" s="150">
        <v>0</v>
      </c>
      <c r="E265" s="150">
        <v>0</v>
      </c>
      <c r="F265" s="111"/>
      <c r="G265" s="93"/>
      <c r="H265" s="124"/>
      <c r="I265" s="118"/>
      <c r="J265" s="195"/>
    </row>
    <row r="266" spans="1:10" s="9" customFormat="1" ht="36.75" customHeight="1">
      <c r="A266" s="92"/>
      <c r="B266" s="299" t="s">
        <v>21</v>
      </c>
      <c r="C266" s="300"/>
      <c r="D266" s="174">
        <f>D259+D265</f>
        <v>300</v>
      </c>
      <c r="E266" s="174">
        <f>E259+E265</f>
        <v>300</v>
      </c>
      <c r="F266" s="189">
        <f>E266/D266*100</f>
        <v>100</v>
      </c>
      <c r="G266" s="206"/>
      <c r="H266" s="207"/>
      <c r="I266" s="207"/>
      <c r="J266" s="144"/>
    </row>
    <row r="267" spans="1:10" s="97" customFormat="1" ht="114.75" customHeight="1">
      <c r="A267" s="5">
        <v>22</v>
      </c>
      <c r="B267" s="10" t="s">
        <v>279</v>
      </c>
      <c r="C267" s="293" t="s">
        <v>303</v>
      </c>
      <c r="D267" s="294"/>
      <c r="E267" s="294"/>
      <c r="F267" s="295"/>
      <c r="G267" s="6" t="s">
        <v>304</v>
      </c>
      <c r="H267" s="5">
        <v>64</v>
      </c>
      <c r="I267" s="5">
        <v>51</v>
      </c>
      <c r="J267" s="63" t="s">
        <v>154</v>
      </c>
    </row>
    <row r="268" spans="1:10" s="97" customFormat="1" ht="41.25" customHeight="1">
      <c r="A268" s="30"/>
      <c r="B268" s="299" t="s">
        <v>21</v>
      </c>
      <c r="C268" s="300"/>
      <c r="D268" s="174">
        <f>D261+D267</f>
        <v>0</v>
      </c>
      <c r="E268" s="174">
        <f>E261+E267</f>
        <v>0</v>
      </c>
      <c r="F268" s="189"/>
      <c r="G268" s="206"/>
      <c r="H268" s="207"/>
      <c r="I268" s="207"/>
      <c r="J268" s="144"/>
    </row>
    <row r="269" spans="1:10" s="97" customFormat="1" ht="94.5" customHeight="1">
      <c r="A269" s="290">
        <v>23</v>
      </c>
      <c r="B269" s="353" t="s">
        <v>24</v>
      </c>
      <c r="C269" s="5" t="s">
        <v>305</v>
      </c>
      <c r="D269" s="296">
        <v>682.4</v>
      </c>
      <c r="E269" s="296">
        <v>682.4</v>
      </c>
      <c r="F269" s="296">
        <f>E269/D269*100</f>
        <v>100</v>
      </c>
      <c r="G269" s="6" t="s">
        <v>170</v>
      </c>
      <c r="H269" s="5">
        <v>0</v>
      </c>
      <c r="I269" s="5">
        <v>0</v>
      </c>
      <c r="J269" s="98"/>
    </row>
    <row r="270" spans="1:10" s="97" customFormat="1" ht="67.5" customHeight="1">
      <c r="A270" s="291"/>
      <c r="B270" s="354"/>
      <c r="C270" s="31" t="s">
        <v>68</v>
      </c>
      <c r="D270" s="297"/>
      <c r="E270" s="297"/>
      <c r="F270" s="297"/>
      <c r="G270" s="6" t="s">
        <v>238</v>
      </c>
      <c r="H270" s="5">
        <v>6</v>
      </c>
      <c r="I270" s="5">
        <v>6</v>
      </c>
      <c r="J270" s="98"/>
    </row>
    <row r="271" spans="1:10" s="97" customFormat="1" ht="97.5" customHeight="1">
      <c r="A271" s="291"/>
      <c r="B271" s="354"/>
      <c r="C271" s="290"/>
      <c r="D271" s="297"/>
      <c r="E271" s="297"/>
      <c r="F271" s="297"/>
      <c r="G271" s="6" t="s">
        <v>239</v>
      </c>
      <c r="H271" s="5">
        <v>0</v>
      </c>
      <c r="I271" s="5">
        <v>0</v>
      </c>
      <c r="J271" s="18"/>
    </row>
    <row r="272" spans="1:10" s="97" customFormat="1" ht="53.25" customHeight="1">
      <c r="A272" s="291"/>
      <c r="B272" s="354"/>
      <c r="C272" s="386"/>
      <c r="D272" s="297"/>
      <c r="E272" s="297"/>
      <c r="F272" s="297"/>
      <c r="G272" s="6" t="s">
        <v>57</v>
      </c>
      <c r="H272" s="5">
        <v>5</v>
      </c>
      <c r="I272" s="5">
        <v>5</v>
      </c>
      <c r="J272" s="18"/>
    </row>
    <row r="273" spans="1:10" s="97" customFormat="1" ht="79.5" customHeight="1">
      <c r="A273" s="292"/>
      <c r="B273" s="355"/>
      <c r="C273" s="268"/>
      <c r="D273" s="298"/>
      <c r="E273" s="298"/>
      <c r="F273" s="298"/>
      <c r="G273" s="6" t="s">
        <v>58</v>
      </c>
      <c r="H273" s="5">
        <v>0</v>
      </c>
      <c r="I273" s="5">
        <v>0</v>
      </c>
      <c r="J273" s="18"/>
    </row>
    <row r="274" spans="1:10" s="9" customFormat="1" ht="36.75" customHeight="1">
      <c r="A274" s="95"/>
      <c r="B274" s="356" t="s">
        <v>21</v>
      </c>
      <c r="C274" s="357"/>
      <c r="D274" s="168">
        <f>D269</f>
        <v>682.4</v>
      </c>
      <c r="E274" s="168">
        <f>E269</f>
        <v>682.4</v>
      </c>
      <c r="F274" s="168">
        <f>E274/D274*100</f>
        <v>100</v>
      </c>
      <c r="G274" s="179"/>
      <c r="H274" s="180"/>
      <c r="I274" s="180"/>
      <c r="J274" s="90"/>
    </row>
    <row r="275" spans="1:10" s="9" customFormat="1" ht="143.25" customHeight="1">
      <c r="A275" s="112">
        <v>24</v>
      </c>
      <c r="B275" s="130" t="s">
        <v>327</v>
      </c>
      <c r="C275" s="129" t="s">
        <v>305</v>
      </c>
      <c r="D275" s="166">
        <v>2470.56</v>
      </c>
      <c r="E275" s="166">
        <v>2470.56</v>
      </c>
      <c r="F275" s="166">
        <f>E275/D275*100</f>
        <v>100</v>
      </c>
      <c r="G275" s="91" t="s">
        <v>143</v>
      </c>
      <c r="H275" s="112">
        <v>8</v>
      </c>
      <c r="I275" s="112">
        <v>8</v>
      </c>
      <c r="J275" s="90"/>
    </row>
    <row r="276" spans="1:10" s="9" customFormat="1" ht="47.25" customHeight="1">
      <c r="A276" s="112"/>
      <c r="B276" s="130"/>
      <c r="C276" s="129"/>
      <c r="D276" s="149"/>
      <c r="E276" s="149"/>
      <c r="F276" s="149"/>
      <c r="G276" s="91" t="s">
        <v>100</v>
      </c>
      <c r="H276" s="112">
        <v>6</v>
      </c>
      <c r="I276" s="112">
        <v>6</v>
      </c>
      <c r="J276" s="90"/>
    </row>
    <row r="277" spans="1:10" s="9" customFormat="1" ht="51.75" customHeight="1">
      <c r="A277" s="95"/>
      <c r="B277" s="130"/>
      <c r="C277" s="161" t="s">
        <v>138</v>
      </c>
      <c r="D277" s="166">
        <v>7593.25</v>
      </c>
      <c r="E277" s="166">
        <v>7593.25</v>
      </c>
      <c r="F277" s="166">
        <f>E277/D277*100</f>
        <v>100</v>
      </c>
      <c r="G277" s="91" t="s">
        <v>144</v>
      </c>
      <c r="H277" s="112">
        <v>2.33</v>
      </c>
      <c r="I277" s="112">
        <v>2.33</v>
      </c>
      <c r="J277" s="90"/>
    </row>
    <row r="278" spans="1:15" s="9" customFormat="1" ht="51.75" customHeight="1">
      <c r="A278" s="95"/>
      <c r="B278" s="130"/>
      <c r="C278" s="129"/>
      <c r="D278" s="166"/>
      <c r="E278" s="166"/>
      <c r="F278" s="166"/>
      <c r="G278" s="91" t="s">
        <v>99</v>
      </c>
      <c r="H278" s="112">
        <v>9.38</v>
      </c>
      <c r="I278" s="112">
        <v>9.38</v>
      </c>
      <c r="J278" s="90"/>
      <c r="O278" s="156"/>
    </row>
    <row r="279" spans="1:10" s="9" customFormat="1" ht="89.25" customHeight="1">
      <c r="A279" s="95"/>
      <c r="B279" s="143"/>
      <c r="C279" s="162" t="s">
        <v>139</v>
      </c>
      <c r="D279" s="167">
        <v>14101.74</v>
      </c>
      <c r="E279" s="167">
        <v>14101.742</v>
      </c>
      <c r="F279" s="167">
        <f>E279/D279*100</f>
        <v>100.00001418264696</v>
      </c>
      <c r="G279" s="93" t="s">
        <v>145</v>
      </c>
      <c r="H279" s="124" t="s">
        <v>328</v>
      </c>
      <c r="I279" s="124" t="s">
        <v>328</v>
      </c>
      <c r="J279" s="144"/>
    </row>
    <row r="280" spans="1:10" s="9" customFormat="1" ht="77.25" customHeight="1">
      <c r="A280" s="95"/>
      <c r="B280" s="130"/>
      <c r="C280" s="129"/>
      <c r="D280" s="166"/>
      <c r="E280" s="166"/>
      <c r="F280" s="168"/>
      <c r="G280" s="93" t="s">
        <v>101</v>
      </c>
      <c r="H280" s="112" t="s">
        <v>329</v>
      </c>
      <c r="I280" s="112" t="s">
        <v>329</v>
      </c>
      <c r="J280" s="90"/>
    </row>
    <row r="281" spans="1:10" s="97" customFormat="1" ht="21" customHeight="1" thickBot="1">
      <c r="A281" s="145"/>
      <c r="B281" s="131" t="s">
        <v>20</v>
      </c>
      <c r="C281" s="132"/>
      <c r="D281" s="155">
        <f>D275+D277+D279</f>
        <v>24165.55</v>
      </c>
      <c r="E281" s="155">
        <f>E275+E277+E279</f>
        <v>24165.552</v>
      </c>
      <c r="F281" s="136">
        <f>E281/D281*100</f>
        <v>100.00000827624449</v>
      </c>
      <c r="G281" s="133"/>
      <c r="H281" s="134"/>
      <c r="I281" s="134"/>
      <c r="J281" s="135"/>
    </row>
    <row r="282" spans="1:10" s="9" customFormat="1" ht="16.5" customHeight="1">
      <c r="A282" s="19"/>
      <c r="B282" s="20"/>
      <c r="C282" s="20"/>
      <c r="D282" s="27"/>
      <c r="E282" s="27"/>
      <c r="F282" s="21"/>
      <c r="G282" s="22"/>
      <c r="H282" s="23"/>
      <c r="I282" s="23"/>
      <c r="J282" s="24"/>
    </row>
    <row r="283" spans="1:10" s="9" customFormat="1" ht="16.5" customHeight="1">
      <c r="A283" s="19"/>
      <c r="B283" s="342" t="s">
        <v>305</v>
      </c>
      <c r="C283" s="343"/>
      <c r="D283" s="69">
        <f>D10+D21+D61+D71+D96+D107+D119+D121+D124+D129+D134+D141+D149+D156+D165+D177+D185+D207+D211+D218+D228+D238+D242+D247+D259+D269+D275</f>
        <v>340038.83200000005</v>
      </c>
      <c r="E283" s="69">
        <f>E10+E21+E61+E71+E96+E107+E119+E121+E124+E129+E134+E141+E149+E156+E165+E177+E185+E207+E211+E218+E228+E238+E242+E247+E259+E269+E275</f>
        <v>331047.16000000003</v>
      </c>
      <c r="F283" s="81">
        <f aca="true" t="shared" si="2" ref="F283:F288">E283/D283*100</f>
        <v>97.35569259924995</v>
      </c>
      <c r="G283" s="22"/>
      <c r="H283" s="23"/>
      <c r="I283" s="23"/>
      <c r="J283" s="24"/>
    </row>
    <row r="284" spans="1:10" s="9" customFormat="1" ht="16.5" customHeight="1">
      <c r="A284" s="19"/>
      <c r="B284" s="344" t="s">
        <v>221</v>
      </c>
      <c r="C284" s="345"/>
      <c r="D284" s="70">
        <f>D23+D97+D108+D118+D142+D150+D157+D166+D219+D239+D265</f>
        <v>83648.02</v>
      </c>
      <c r="E284" s="70">
        <f>E23+E97+E108+E118+E142+E150+E157+E166+E219+E239+E265</f>
        <v>82766.644</v>
      </c>
      <c r="F284" s="82">
        <f t="shared" si="2"/>
        <v>98.94632771941284</v>
      </c>
      <c r="G284" s="22"/>
      <c r="H284" s="23"/>
      <c r="I284" s="23"/>
      <c r="J284" s="24"/>
    </row>
    <row r="285" spans="1:10" s="9" customFormat="1" ht="32.25" customHeight="1">
      <c r="A285" s="19"/>
      <c r="B285" s="344" t="s">
        <v>222</v>
      </c>
      <c r="C285" s="348"/>
      <c r="D285" s="70">
        <f>D277+D117+D62+D186+D25+D72+D167</f>
        <v>107027.69</v>
      </c>
      <c r="E285" s="70">
        <f>E277+E117+E62+E186+E25+E72+E167</f>
        <v>106997.726</v>
      </c>
      <c r="F285" s="82">
        <f t="shared" si="2"/>
        <v>99.97200350675605</v>
      </c>
      <c r="G285" s="320"/>
      <c r="H285" s="21"/>
      <c r="I285" s="23"/>
      <c r="J285" s="24"/>
    </row>
    <row r="286" spans="1:10" s="9" customFormat="1" ht="32.25" customHeight="1">
      <c r="A286" s="19"/>
      <c r="B286" s="276" t="s">
        <v>356</v>
      </c>
      <c r="C286" s="348"/>
      <c r="D286" s="70">
        <f>D279+D116</f>
        <v>16954.17</v>
      </c>
      <c r="E286" s="70">
        <f>E279+E116</f>
        <v>16954.172</v>
      </c>
      <c r="F286" s="82">
        <f t="shared" si="2"/>
        <v>100.00001179650788</v>
      </c>
      <c r="G286" s="22"/>
      <c r="H286" s="23"/>
      <c r="I286" s="23"/>
      <c r="J286" s="24"/>
    </row>
    <row r="287" spans="1:10" s="9" customFormat="1" ht="35.25" customHeight="1">
      <c r="A287" s="19"/>
      <c r="B287" s="351" t="s">
        <v>240</v>
      </c>
      <c r="C287" s="352"/>
      <c r="D287" s="71">
        <f>D24+D158</f>
        <v>2491.19</v>
      </c>
      <c r="E287" s="71">
        <f>E24+E158</f>
        <v>1780.77</v>
      </c>
      <c r="F287" s="83">
        <f>E287/D287*100</f>
        <v>71.48270505260538</v>
      </c>
      <c r="G287" s="22"/>
      <c r="H287" s="23"/>
      <c r="I287" s="23"/>
      <c r="J287" s="24"/>
    </row>
    <row r="288" spans="1:10" s="9" customFormat="1" ht="16.5" customHeight="1">
      <c r="A288" s="19"/>
      <c r="B288" s="341" t="s">
        <v>260</v>
      </c>
      <c r="C288" s="341"/>
      <c r="D288" s="26">
        <f>D20+D60+D70+D95+D106+D115+D120+D123+D128+D133+D140+D148+D155+D164+D175+D210+D217+D226+D246+D258+D266+D268+D274+D281</f>
        <v>550159.902</v>
      </c>
      <c r="E288" s="26">
        <f>E20+E60+E70+E95+E106+E115+E120+E123+E128+E133+E140+E148+E155+E164+E175+E210+E217+E226+E246+E258+E266+E268+E274+E281</f>
        <v>539546.472</v>
      </c>
      <c r="F288" s="15">
        <f t="shared" si="2"/>
        <v>98.07084631914886</v>
      </c>
      <c r="G288" s="22"/>
      <c r="H288" s="23"/>
      <c r="I288" s="23"/>
      <c r="J288" s="24"/>
    </row>
    <row r="289" spans="1:10" s="9" customFormat="1" ht="16.5" customHeight="1">
      <c r="A289" s="19"/>
      <c r="B289" s="80"/>
      <c r="C289" s="80"/>
      <c r="D289" s="27"/>
      <c r="E289" s="27"/>
      <c r="F289" s="21"/>
      <c r="G289" s="22"/>
      <c r="H289" s="23"/>
      <c r="I289" s="23"/>
      <c r="J289" s="24"/>
    </row>
    <row r="290" spans="1:10" s="9" customFormat="1" ht="16.5" customHeight="1">
      <c r="A290" s="19"/>
      <c r="B290" s="20"/>
      <c r="C290" s="20"/>
      <c r="D290" s="27"/>
      <c r="E290" s="27"/>
      <c r="F290" s="21"/>
      <c r="G290" s="22"/>
      <c r="H290" s="23"/>
      <c r="I290" s="23"/>
      <c r="J290" s="24"/>
    </row>
    <row r="291" spans="4:6" ht="15.75">
      <c r="D291" s="28"/>
      <c r="E291" s="28"/>
      <c r="F291" s="11"/>
    </row>
    <row r="292" spans="4:6" ht="15.75">
      <c r="D292" s="28"/>
      <c r="E292" s="28"/>
      <c r="F292" s="11"/>
    </row>
    <row r="293" spans="4:6" ht="15.75">
      <c r="D293" s="28"/>
      <c r="E293" s="28"/>
      <c r="F293" s="11"/>
    </row>
    <row r="294" spans="4:6" ht="15.75">
      <c r="D294" s="28"/>
      <c r="E294" s="28"/>
      <c r="F294" s="11"/>
    </row>
    <row r="295" spans="1:6" ht="18.75" customHeight="1">
      <c r="A295" s="321"/>
      <c r="B295" s="322"/>
      <c r="C295" s="323"/>
      <c r="D295" s="324">
        <f>SUM(D283:D287)</f>
        <v>550159.9020000001</v>
      </c>
      <c r="E295" s="324">
        <f>SUM(E283:E287)</f>
        <v>539546.4720000001</v>
      </c>
      <c r="F295" s="325"/>
    </row>
    <row r="296" spans="4:6" ht="15.75">
      <c r="D296" s="28"/>
      <c r="E296" s="28"/>
      <c r="F296" s="11"/>
    </row>
    <row r="297" spans="4:6" ht="15.75">
      <c r="D297" s="28"/>
      <c r="E297" s="28"/>
      <c r="F297" s="11"/>
    </row>
    <row r="298" spans="4:6" ht="15.75">
      <c r="D298" s="28"/>
      <c r="E298" s="28"/>
      <c r="F298" s="11"/>
    </row>
    <row r="299" spans="4:6" ht="15.75">
      <c r="D299" s="28"/>
      <c r="E299" s="28"/>
      <c r="F299" s="11"/>
    </row>
    <row r="300" spans="4:6" ht="15.75">
      <c r="D300" s="28"/>
      <c r="E300" s="28"/>
      <c r="F300" s="11"/>
    </row>
    <row r="301" spans="4:6" ht="15.75">
      <c r="D301" s="28"/>
      <c r="E301" s="28"/>
      <c r="F301" s="11"/>
    </row>
    <row r="302" spans="4:6" ht="15.75">
      <c r="D302" s="28"/>
      <c r="E302" s="28"/>
      <c r="F302" s="11"/>
    </row>
    <row r="303" spans="4:6" ht="15.75">
      <c r="D303" s="28"/>
      <c r="E303" s="28"/>
      <c r="F303" s="11"/>
    </row>
    <row r="304" spans="4:6" ht="15.75">
      <c r="D304" s="28"/>
      <c r="E304" s="28"/>
      <c r="F304" s="11"/>
    </row>
    <row r="305" spans="4:6" ht="15.75">
      <c r="D305" s="28"/>
      <c r="E305" s="28"/>
      <c r="F305" s="11"/>
    </row>
    <row r="306" spans="4:6" ht="15.75">
      <c r="D306" s="28"/>
      <c r="E306" s="28"/>
      <c r="F306" s="11"/>
    </row>
    <row r="307" spans="4:6" ht="15.75">
      <c r="D307" s="28"/>
      <c r="E307" s="28"/>
      <c r="F307" s="11"/>
    </row>
    <row r="308" spans="4:6" ht="15.75">
      <c r="D308" s="28"/>
      <c r="E308" s="28"/>
      <c r="F308" s="11"/>
    </row>
    <row r="309" spans="4:6" ht="15.75">
      <c r="D309" s="28"/>
      <c r="E309" s="28"/>
      <c r="F309" s="11"/>
    </row>
    <row r="310" spans="4:6" ht="15.75">
      <c r="D310" s="28"/>
      <c r="E310" s="28"/>
      <c r="F310" s="11"/>
    </row>
    <row r="311" spans="4:6" ht="15.75">
      <c r="D311" s="28"/>
      <c r="E311" s="28"/>
      <c r="F311" s="11"/>
    </row>
    <row r="312" spans="4:6" ht="15.75">
      <c r="D312" s="28"/>
      <c r="E312" s="28"/>
      <c r="F312" s="11"/>
    </row>
    <row r="313" spans="4:6" ht="15.75">
      <c r="D313" s="28"/>
      <c r="E313" s="28"/>
      <c r="F313" s="11"/>
    </row>
    <row r="314" spans="4:6" ht="15.75">
      <c r="D314" s="28"/>
      <c r="E314" s="28"/>
      <c r="F314" s="11"/>
    </row>
    <row r="315" spans="4:6" ht="15.75">
      <c r="D315" s="28"/>
      <c r="E315" s="28"/>
      <c r="F315" s="11"/>
    </row>
    <row r="316" spans="4:6" ht="15.75">
      <c r="D316" s="28"/>
      <c r="E316" s="28"/>
      <c r="F316" s="11"/>
    </row>
    <row r="317" spans="4:6" ht="15.75">
      <c r="D317" s="28"/>
      <c r="E317" s="28"/>
      <c r="F317" s="11"/>
    </row>
    <row r="318" spans="4:6" ht="15.75">
      <c r="D318" s="28"/>
      <c r="E318" s="28"/>
      <c r="F318" s="11"/>
    </row>
    <row r="319" spans="4:6" ht="15.75">
      <c r="D319" s="28"/>
      <c r="E319" s="28"/>
      <c r="F319" s="11"/>
    </row>
    <row r="320" spans="4:6" ht="15.75">
      <c r="D320" s="28"/>
      <c r="E320" s="28"/>
      <c r="F320" s="11"/>
    </row>
    <row r="321" spans="4:6" ht="15.75">
      <c r="D321" s="28"/>
      <c r="E321" s="28"/>
      <c r="F321" s="11"/>
    </row>
    <row r="322" spans="4:6" ht="15.75">
      <c r="D322" s="28"/>
      <c r="E322" s="28"/>
      <c r="F322" s="11"/>
    </row>
    <row r="323" spans="4:6" ht="15.75">
      <c r="D323" s="28"/>
      <c r="E323" s="28"/>
      <c r="F323" s="11"/>
    </row>
    <row r="324" spans="4:6" ht="15.75">
      <c r="D324" s="28"/>
      <c r="E324" s="28"/>
      <c r="F324" s="11"/>
    </row>
    <row r="325" spans="4:6" ht="15.75">
      <c r="D325" s="28"/>
      <c r="E325" s="28"/>
      <c r="F325" s="11"/>
    </row>
    <row r="326" spans="4:6" ht="15.75">
      <c r="D326" s="28"/>
      <c r="E326" s="28"/>
      <c r="F326" s="11"/>
    </row>
    <row r="327" spans="4:6" ht="15.75">
      <c r="D327" s="28"/>
      <c r="E327" s="28"/>
      <c r="F327" s="11"/>
    </row>
    <row r="328" spans="4:6" ht="15.75">
      <c r="D328" s="28"/>
      <c r="E328" s="28"/>
      <c r="F328" s="11"/>
    </row>
    <row r="329" spans="4:6" ht="15.75">
      <c r="D329" s="28"/>
      <c r="E329" s="28"/>
      <c r="F329" s="11"/>
    </row>
    <row r="330" spans="4:6" ht="15.75">
      <c r="D330" s="28"/>
      <c r="E330" s="28"/>
      <c r="F330" s="11"/>
    </row>
    <row r="331" spans="4:6" ht="15.75">
      <c r="D331" s="28"/>
      <c r="E331" s="28"/>
      <c r="F331" s="11"/>
    </row>
    <row r="332" spans="4:6" ht="15.75">
      <c r="D332" s="28"/>
      <c r="E332" s="28"/>
      <c r="F332" s="11"/>
    </row>
    <row r="333" spans="4:6" ht="15.75">
      <c r="D333" s="28"/>
      <c r="E333" s="28"/>
      <c r="F333" s="11"/>
    </row>
    <row r="334" spans="4:6" ht="15.75">
      <c r="D334" s="28"/>
      <c r="E334" s="28"/>
      <c r="F334" s="11"/>
    </row>
    <row r="335" spans="4:6" ht="15.75">
      <c r="D335" s="28"/>
      <c r="E335" s="28"/>
      <c r="F335" s="11"/>
    </row>
    <row r="336" spans="4:6" ht="15.75">
      <c r="D336" s="28"/>
      <c r="E336" s="28"/>
      <c r="F336" s="11"/>
    </row>
    <row r="337" spans="4:6" ht="15.75">
      <c r="D337" s="28"/>
      <c r="E337" s="28"/>
      <c r="F337" s="11"/>
    </row>
    <row r="338" spans="4:6" ht="15.75">
      <c r="D338" s="28"/>
      <c r="E338" s="28"/>
      <c r="F338" s="11"/>
    </row>
    <row r="339" spans="4:6" ht="15.75">
      <c r="D339" s="28"/>
      <c r="E339" s="28"/>
      <c r="F339" s="11"/>
    </row>
    <row r="340" spans="4:6" ht="15.75">
      <c r="D340" s="28"/>
      <c r="E340" s="28"/>
      <c r="F340" s="11"/>
    </row>
    <row r="341" spans="4:6" ht="15.75">
      <c r="D341" s="28"/>
      <c r="E341" s="28"/>
      <c r="F341" s="11"/>
    </row>
    <row r="342" spans="4:6" ht="15.75">
      <c r="D342" s="28"/>
      <c r="E342" s="28"/>
      <c r="F342" s="11"/>
    </row>
    <row r="343" spans="4:6" ht="15.75">
      <c r="D343" s="28"/>
      <c r="E343" s="28"/>
      <c r="F343" s="11"/>
    </row>
    <row r="344" spans="4:6" ht="15.75">
      <c r="D344" s="28"/>
      <c r="E344" s="28"/>
      <c r="F344" s="11"/>
    </row>
    <row r="345" spans="4:6" ht="15.75">
      <c r="D345" s="28"/>
      <c r="E345" s="28"/>
      <c r="F345" s="11"/>
    </row>
    <row r="346" spans="4:6" ht="15.75">
      <c r="D346" s="28"/>
      <c r="E346" s="28"/>
      <c r="F346" s="11"/>
    </row>
    <row r="347" spans="4:6" ht="15.75">
      <c r="D347" s="28"/>
      <c r="E347" s="28"/>
      <c r="F347" s="11"/>
    </row>
    <row r="348" spans="4:6" ht="15.75">
      <c r="D348" s="28"/>
      <c r="E348" s="28"/>
      <c r="F348" s="11"/>
    </row>
    <row r="349" spans="4:6" ht="15.75">
      <c r="D349" s="28"/>
      <c r="E349" s="28"/>
      <c r="F349" s="11"/>
    </row>
    <row r="350" spans="4:6" ht="15.75">
      <c r="D350" s="28"/>
      <c r="E350" s="28"/>
      <c r="F350" s="11"/>
    </row>
    <row r="351" spans="4:6" ht="15.75">
      <c r="D351" s="28"/>
      <c r="E351" s="28"/>
      <c r="F351" s="11"/>
    </row>
    <row r="352" spans="4:6" ht="15.75">
      <c r="D352" s="28"/>
      <c r="E352" s="28"/>
      <c r="F352" s="11"/>
    </row>
    <row r="353" spans="4:6" ht="15.75">
      <c r="D353" s="28"/>
      <c r="E353" s="28"/>
      <c r="F353" s="11"/>
    </row>
    <row r="354" spans="4:6" ht="15.75">
      <c r="D354" s="28"/>
      <c r="E354" s="28"/>
      <c r="F354" s="11"/>
    </row>
  </sheetData>
  <mergeCells count="157">
    <mergeCell ref="G116:G119"/>
    <mergeCell ref="C271:C273"/>
    <mergeCell ref="J116:J119"/>
    <mergeCell ref="H116:H119"/>
    <mergeCell ref="I116:I119"/>
    <mergeCell ref="F215:F216"/>
    <mergeCell ref="J129:J130"/>
    <mergeCell ref="G129:G130"/>
    <mergeCell ref="G243:G244"/>
    <mergeCell ref="H243:H244"/>
    <mergeCell ref="G222:G224"/>
    <mergeCell ref="H222:H224"/>
    <mergeCell ref="J165:J166"/>
    <mergeCell ref="I134:I136"/>
    <mergeCell ref="G134:G136"/>
    <mergeCell ref="H134:H136"/>
    <mergeCell ref="I129:I130"/>
    <mergeCell ref="I243:I244"/>
    <mergeCell ref="J201:J202"/>
    <mergeCell ref="J168:J172"/>
    <mergeCell ref="J243:J244"/>
    <mergeCell ref="I222:I224"/>
    <mergeCell ref="J222:J224"/>
    <mergeCell ref="H129:H130"/>
    <mergeCell ref="D125:D126"/>
    <mergeCell ref="E125:E126"/>
    <mergeCell ref="D129:D131"/>
    <mergeCell ref="E129:E131"/>
    <mergeCell ref="H125:H126"/>
    <mergeCell ref="A109:A114"/>
    <mergeCell ref="B110:B114"/>
    <mergeCell ref="B123:C123"/>
    <mergeCell ref="B115:C115"/>
    <mergeCell ref="A116:A119"/>
    <mergeCell ref="A121:A122"/>
    <mergeCell ref="B120:C120"/>
    <mergeCell ref="B116:B119"/>
    <mergeCell ref="B121:B122"/>
    <mergeCell ref="A134:A139"/>
    <mergeCell ref="B133:C133"/>
    <mergeCell ref="C129:C131"/>
    <mergeCell ref="B134:B139"/>
    <mergeCell ref="B129:B131"/>
    <mergeCell ref="A107:A108"/>
    <mergeCell ref="H61:H62"/>
    <mergeCell ref="B107:B109"/>
    <mergeCell ref="D109:D114"/>
    <mergeCell ref="C109:C114"/>
    <mergeCell ref="B106:C106"/>
    <mergeCell ref="A66:A67"/>
    <mergeCell ref="A71:A74"/>
    <mergeCell ref="E109:E114"/>
    <mergeCell ref="F109:F114"/>
    <mergeCell ref="B71:B74"/>
    <mergeCell ref="B95:C95"/>
    <mergeCell ref="A21:A22"/>
    <mergeCell ref="A62:A64"/>
    <mergeCell ref="B45:B47"/>
    <mergeCell ref="B70:C70"/>
    <mergeCell ref="B66:B67"/>
    <mergeCell ref="B60:C60"/>
    <mergeCell ref="B62:B64"/>
    <mergeCell ref="C62:C69"/>
    <mergeCell ref="A6:J6"/>
    <mergeCell ref="A8:A9"/>
    <mergeCell ref="B8:B9"/>
    <mergeCell ref="C8:C9"/>
    <mergeCell ref="D8:E8"/>
    <mergeCell ref="G8:J8"/>
    <mergeCell ref="F8:F9"/>
    <mergeCell ref="A7:J7"/>
    <mergeCell ref="D11:D12"/>
    <mergeCell ref="F11:F12"/>
    <mergeCell ref="E11:E12"/>
    <mergeCell ref="B10:B14"/>
    <mergeCell ref="B20:C20"/>
    <mergeCell ref="C11:C12"/>
    <mergeCell ref="B21:B23"/>
    <mergeCell ref="C21:C22"/>
    <mergeCell ref="E21:E22"/>
    <mergeCell ref="F21:F22"/>
    <mergeCell ref="D21:D22"/>
    <mergeCell ref="D62:D69"/>
    <mergeCell ref="E62:E69"/>
    <mergeCell ref="F66:F67"/>
    <mergeCell ref="B287:C287"/>
    <mergeCell ref="B269:B273"/>
    <mergeCell ref="B286:C286"/>
    <mergeCell ref="B274:C274"/>
    <mergeCell ref="B124:B126"/>
    <mergeCell ref="B128:C128"/>
    <mergeCell ref="B266:C266"/>
    <mergeCell ref="B165:B166"/>
    <mergeCell ref="B206:C206"/>
    <mergeCell ref="C125:C126"/>
    <mergeCell ref="B140:C140"/>
    <mergeCell ref="B175:C175"/>
    <mergeCell ref="B209:C209"/>
    <mergeCell ref="B184:C184"/>
    <mergeCell ref="B210:C210"/>
    <mergeCell ref="B288:C288"/>
    <mergeCell ref="B164:C164"/>
    <mergeCell ref="B283:C283"/>
    <mergeCell ref="B284:C284"/>
    <mergeCell ref="B246:C246"/>
    <mergeCell ref="B217:C217"/>
    <mergeCell ref="B241:C241"/>
    <mergeCell ref="B245:C245"/>
    <mergeCell ref="B285:C285"/>
    <mergeCell ref="B141:B142"/>
    <mergeCell ref="B155:C155"/>
    <mergeCell ref="B148:C148"/>
    <mergeCell ref="B149:B151"/>
    <mergeCell ref="F219:F225"/>
    <mergeCell ref="F239:F240"/>
    <mergeCell ref="J21:J22"/>
    <mergeCell ref="H21:H22"/>
    <mergeCell ref="I21:I22"/>
    <mergeCell ref="F228:F236"/>
    <mergeCell ref="G61:G62"/>
    <mergeCell ref="G21:G22"/>
    <mergeCell ref="I61:I62"/>
    <mergeCell ref="F134:F136"/>
    <mergeCell ref="C215:C216"/>
    <mergeCell ref="C239:C240"/>
    <mergeCell ref="B238:B240"/>
    <mergeCell ref="B258:C258"/>
    <mergeCell ref="C256:C257"/>
    <mergeCell ref="B219:B225"/>
    <mergeCell ref="C219:C225"/>
    <mergeCell ref="B256:B257"/>
    <mergeCell ref="B237:C237"/>
    <mergeCell ref="C267:F267"/>
    <mergeCell ref="E269:E273"/>
    <mergeCell ref="F269:F273"/>
    <mergeCell ref="B268:C268"/>
    <mergeCell ref="D269:D273"/>
    <mergeCell ref="B259:B264"/>
    <mergeCell ref="A242:A244"/>
    <mergeCell ref="B242:B244"/>
    <mergeCell ref="A269:A273"/>
    <mergeCell ref="F242:F243"/>
    <mergeCell ref="C242:C243"/>
    <mergeCell ref="D242:D243"/>
    <mergeCell ref="D259:D264"/>
    <mergeCell ref="C259:C264"/>
    <mergeCell ref="D256:D257"/>
    <mergeCell ref="I125:I126"/>
    <mergeCell ref="J125:J126"/>
    <mergeCell ref="E259:E264"/>
    <mergeCell ref="F259:F264"/>
    <mergeCell ref="E256:E257"/>
    <mergeCell ref="F256:F257"/>
    <mergeCell ref="F125:F126"/>
    <mergeCell ref="F129:F131"/>
    <mergeCell ref="G125:G126"/>
    <mergeCell ref="E242:E243"/>
  </mergeCells>
  <printOptions/>
  <pageMargins left="0.1968503937007874" right="0.1968503937007874" top="0.17" bottom="0.17" header="0.2362204724409449" footer="0.17"/>
  <pageSetup fitToHeight="50" fitToWidth="1" horizontalDpi="600" verticalDpi="600" orientation="portrait" paperSize="9" scale="55" r:id="rId1"/>
  <ignoredErrors>
    <ignoredError sqref="H1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Мыцова АС</dc:creator>
  <cp:keywords/>
  <dc:description/>
  <cp:lastModifiedBy>МыцоваАС</cp:lastModifiedBy>
  <cp:lastPrinted>2019-02-01T04:38:46Z</cp:lastPrinted>
  <dcterms:created xsi:type="dcterms:W3CDTF">2011-03-31T05:32:54Z</dcterms:created>
  <dcterms:modified xsi:type="dcterms:W3CDTF">2019-04-01T04:54:29Z</dcterms:modified>
  <cp:category/>
  <cp:version/>
  <cp:contentType/>
  <cp:contentStatus/>
</cp:coreProperties>
</file>