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3\ОТЧЕТЫ за 2023\"/>
    </mc:Choice>
  </mc:AlternateContent>
  <xr:revisionPtr revIDLastSave="0" documentId="13_ncr:1_{DF339AE5-794A-4FCB-BDA7-FDD59A40D1AB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МЗ'!$A$1:$G$21</definedName>
  </definedNames>
  <calcPr calcId="191029"/>
</workbook>
</file>

<file path=xl/calcChain.xml><?xml version="1.0" encoding="utf-8"?>
<calcChain xmlns="http://schemas.openxmlformats.org/spreadsheetml/2006/main">
  <c r="I12" i="3" l="1"/>
  <c r="E12" i="3"/>
  <c r="I18" i="3"/>
  <c r="I16" i="3"/>
  <c r="I22" i="3"/>
  <c r="I23" i="3" s="1"/>
  <c r="F22" i="3"/>
  <c r="F23" i="3" s="1"/>
  <c r="I21" i="3"/>
  <c r="F20" i="3"/>
  <c r="F19" i="3"/>
  <c r="F21" i="3" s="1"/>
  <c r="J13" i="3"/>
  <c r="F16" i="3"/>
  <c r="F12" i="3"/>
  <c r="J17" i="3"/>
  <c r="J8" i="3"/>
  <c r="J11" i="3"/>
  <c r="H21" i="3"/>
  <c r="I24" i="3" l="1"/>
  <c r="J15" i="3"/>
  <c r="H23" i="3"/>
  <c r="E23" i="3"/>
  <c r="E21" i="3"/>
  <c r="J22" i="3"/>
  <c r="H12" i="3" l="1"/>
  <c r="J10" i="3" l="1"/>
  <c r="H16" i="3"/>
  <c r="E16" i="3"/>
  <c r="J14" i="3"/>
  <c r="H18" i="3"/>
  <c r="E18" i="3"/>
  <c r="F18" i="3" s="1"/>
  <c r="F24" i="3" s="1"/>
  <c r="J9" i="3"/>
  <c r="J19" i="3"/>
  <c r="J20" i="3"/>
  <c r="J7" i="3"/>
  <c r="H24" i="3" l="1"/>
  <c r="E24" i="3"/>
  <c r="J18" i="3"/>
  <c r="J12" i="3"/>
  <c r="J16" i="3"/>
  <c r="J24" i="3" l="1"/>
</calcChain>
</file>

<file path=xl/sharedStrings.xml><?xml version="1.0" encoding="utf-8"?>
<sst xmlns="http://schemas.openxmlformats.org/spreadsheetml/2006/main" count="89" uniqueCount="60">
  <si>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</si>
  <si>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</si>
  <si>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</si>
  <si>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</si>
  <si>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</si>
  <si>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</si>
  <si>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</si>
  <si>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</si>
  <si>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</si>
  <si>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</si>
  <si>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</si>
  <si>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</si>
  <si>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</si>
  <si>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</si>
  <si>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</si>
  <si>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</si>
  <si>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</si>
  <si>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</si>
  <si>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</si>
  <si>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</si>
  <si>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</si>
  <si>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</si>
  <si>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</si>
  <si>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</si>
  <si>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</si>
  <si>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</si>
  <si>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</si>
  <si>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</si>
  <si>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</si>
  <si>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</si>
  <si>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</si>
  <si>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</si>
  <si>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</si>
  <si>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</si>
  <si>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</si>
  <si>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</si>
  <si>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</si>
  <si>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</si>
  <si>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</si>
  <si>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</si>
  <si>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</si>
  <si>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</si>
  <si>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</si>
  <si>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</si>
  <si>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</si>
  <si>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</si>
  <si>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</si>
  <si>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t xml:space="preserve">Реализация дополнительных  профессиональных программ повышения квалификации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</si>
  <si>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</si>
  <si>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</si>
  <si>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Количество выездов (поисковые и аварийно-спасательные работы, за исключением работ на водных объектах)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</si>
  <si>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</si>
  <si>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</si>
  <si>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</si>
  <si>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Организация и проведение мероприятий в сфере внутреннего туризма,                                     ( количество человек)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</si>
  <si>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01.04.2023</t>
    </r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</si>
  <si>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2023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</si>
  <si>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2023 год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</si>
  <si>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2023 год</t>
    </r>
  </si>
  <si>
    <t>Реализация дополнительных профессиональных программ повышения квалификации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</si>
</sst>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>
      <alignment vertical="top"/>
    </xf>
    <xf numFmtId="4" fontId="2" fillId="0" borderId="1" xfId="0" applyNumberFormat="1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vertical="top" wrapText="1"/>
    </xf>
    <xf numFmtId="4" fontId="2" fillId="0" borderId="1" xfId="0" applyNumberFormat="1" applyFont="1" applyBorder="1" applyAlignment="1">
      <alignment horizontal="center" vertical="top"/>
    </xf>
    <xf numFmtId="4" fontId="2" fillId="0" borderId="1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top"/>
    </xf>
    <xf numFmtId="3" fontId="2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/>
    </xf>
    <xf numFmtId="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/>
    </xf>
    <xf numFmtId="2" fontId="2" fillId="0" borderId="1" xfId="0" applyNumberFormat="1" applyFont="1" applyBorder="1" applyAlignment="1">
      <alignment horizontal="center" vertical="top"/>
    </xf>
    <xf numFmtId="4" fontId="10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vertical="top"/>
    </xf>
    <xf numFmtId="4" fontId="3" fillId="0" borderId="2" xfId="0" applyNumberFormat="1" applyFont="1" applyBorder="1" applyAlignment="1">
      <alignment horizontal="right" vertical="top"/>
    </xf>
    <xf numFmtId="4" fontId="3" fillId="0" borderId="3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center" vertical="top"/>
    </xf>
    <xf numFmtId="0" fontId="13" fillId="2" borderId="0" xfId="0" applyFont="1" applyFill="1" applyAlignment="1">
      <alignment horizontal="left" wrapText="1"/>
    </xf>
    <xf numFmtId="4" fontId="2" fillId="0" borderId="1" xfId="0" applyNumberFormat="1" applyFont="1" applyBorder="1" applyAlignment="1">
      <alignment horizontal="right" vertical="top"/>
    </xf>
    <xf numFmtId="4" fontId="10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justify" wrapText="1"/>
    </xf>
    <xf numFmtId="0" fontId="5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4" fontId="3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4" fontId="14" fillId="0" borderId="1" xfId="0" applyNumberFormat="1" applyFont="1" applyBorder="1" applyAlignment="1">
      <alignment horizontal="left" vertical="top" wrapText="1"/>
    </xf>
    <xf numFmtId="3" fontId="14" fillId="0" borderId="1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49" fontId="14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3" fontId="10" fillId="0" borderId="1" xfId="0" applyNumberFormat="1" applyFont="1" applyBorder="1" applyAlignment="1">
      <alignment horizontal="center" vertical="top" wrapText="1"/>
    </xf>
    <xf numFmtId="4" fontId="2" fillId="4" borderId="1" xfId="0" applyNumberFormat="1" applyFont="1" applyFill="1" applyBorder="1" applyAlignment="1">
      <alignment vertical="top"/>
    </xf>
    <xf numFmtId="0" fontId="0" fillId="0" borderId="9" xfId="0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0" fontId="14" fillId="0" borderId="3" xfId="0" applyFont="1" applyBorder="1" applyAlignment="1">
      <alignment vertical="top" wrapText="1"/>
    </xf>
    <xf numFmtId="4" fontId="14" fillId="0" borderId="3" xfId="0" applyNumberFormat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justify" wrapText="1"/>
    </xf>
    <xf numFmtId="4" fontId="2" fillId="4" borderId="1" xfId="0" applyNumberFormat="1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3" fontId="16" fillId="0" borderId="1" xfId="0" applyNumberFormat="1" applyFont="1" applyBorder="1" applyAlignment="1">
      <alignment horizontal="center" vertical="top" wrapText="1"/>
    </xf>
    <xf numFmtId="3" fontId="17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4" fontId="17" fillId="0" borderId="0" xfId="0" applyNumberFormat="1" applyFont="1" applyAlignment="1">
      <alignment horizontal="right" vertical="center"/>
    </xf>
    <xf numFmtId="3" fontId="18" fillId="0" borderId="1" xfId="0" applyNumberFormat="1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justify" wrapText="1"/>
    </xf>
    <xf numFmtId="1" fontId="18" fillId="0" borderId="1" xfId="0" applyNumberFormat="1" applyFont="1" applyBorder="1" applyAlignment="1">
      <alignment horizontal="center" vertical="top"/>
    </xf>
    <xf numFmtId="3" fontId="18" fillId="0" borderId="1" xfId="0" applyNumberFormat="1" applyFont="1" applyBorder="1" applyAlignment="1">
      <alignment horizontal="center" vertical="top"/>
    </xf>
    <xf numFmtId="4" fontId="16" fillId="0" borderId="1" xfId="0" applyNumberFormat="1" applyFont="1" applyBorder="1" applyAlignment="1">
      <alignment horizontal="center" vertical="top"/>
    </xf>
    <xf numFmtId="3" fontId="19" fillId="0" borderId="3" xfId="0" applyNumberFormat="1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/>
    </xf>
    <xf numFmtId="3" fontId="20" fillId="0" borderId="1" xfId="0" applyNumberFormat="1" applyFont="1" applyBorder="1" applyAlignment="1">
      <alignment horizontal="center"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15" fillId="4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3" fillId="4" borderId="4" xfId="0" applyNumberFormat="1" applyFont="1" applyFill="1" applyBorder="1" applyAlignment="1">
      <alignment horizontal="left" vertical="top" wrapText="1"/>
    </xf>
    <xf numFmtId="0" fontId="15" fillId="4" borderId="5" xfId="0" applyFont="1" applyFill="1" applyBorder="1" applyAlignment="1">
      <alignment horizontal="left" vertical="top" wrapText="1"/>
    </xf>
    <xf numFmtId="0" fontId="15" fillId="4" borderId="6" xfId="0" applyFont="1" applyFill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 vertical="top"/>
    </xf>
    <xf numFmtId="4" fontId="3" fillId="0" borderId="3" xfId="0" applyNumberFormat="1" applyFont="1" applyBorder="1" applyAlignment="1">
      <alignment horizontal="right" vertical="top"/>
    </xf>
    <xf numFmtId="4" fontId="3" fillId="0" borderId="8" xfId="0" applyNumberFormat="1" applyFont="1" applyBorder="1" applyAlignment="1">
      <alignment horizontal="right" vertical="top"/>
    </xf>
    <xf numFmtId="0" fontId="2" fillId="0" borderId="9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3" fontId="2" fillId="0" borderId="10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4" fontId="2" fillId="0" borderId="10" xfId="0" applyNumberFormat="1" applyFont="1" applyBorder="1" applyAlignment="1">
      <alignment horizontal="left" vertical="top" wrapText="1"/>
    </xf>
    <xf numFmtId="4" fontId="2" fillId="0" borderId="9" xfId="0" applyNumberFormat="1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3" fontId="2" fillId="0" borderId="4" xfId="0" applyNumberFormat="1" applyFont="1" applyBorder="1" applyAlignment="1">
      <alignment horizontal="center" vertical="top" wrapText="1"/>
    </xf>
    <xf numFmtId="3" fontId="2" fillId="0" borderId="5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2" fillId="0" borderId="4" xfId="0" applyNumberFormat="1" applyFont="1" applyBorder="1" applyAlignment="1">
      <alignment vertical="top"/>
    </xf>
    <xf numFmtId="0" fontId="21" fillId="0" borderId="5" xfId="0" applyFont="1" applyBorder="1" applyAlignment="1">
      <alignment vertical="top"/>
    </xf>
    <xf numFmtId="0" fontId="21" fillId="0" borderId="6" xfId="0" applyFont="1" applyBorder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zoomScale="120" zoomScaleNormal="120" zoomScaleSheetLayoutView="120" workbookViewId="0">
      <selection activeCell="F23" sqref="F23"/>
    </sheetView>
  </sheetViews>
  <sheetFormatPr defaultRowHeight="12.75" x14ac:dyDescent="0.2"/>
  <cols>
    <col min="1" max="1" width="23.28515625" style="6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0" ht="31.5" customHeight="1" x14ac:dyDescent="0.2">
      <c r="A1" s="81" t="s">
        <v>10</v>
      </c>
      <c r="B1" s="81"/>
      <c r="C1" s="81"/>
      <c r="D1" s="81"/>
      <c r="E1" s="81"/>
      <c r="F1" s="81"/>
      <c r="G1" s="81"/>
    </row>
    <row r="2" spans="1:10" ht="24" customHeight="1" x14ac:dyDescent="0.2">
      <c r="A2" s="82" t="s">
        <v>55</v>
      </c>
      <c r="B2" s="82"/>
      <c r="C2" s="82"/>
      <c r="D2" s="82"/>
      <c r="E2" s="82"/>
      <c r="F2" s="82"/>
      <c r="G2" s="82"/>
    </row>
    <row r="3" spans="1:10" ht="71.25" customHeight="1" x14ac:dyDescent="0.2">
      <c r="A3" s="9" t="s">
        <v>0</v>
      </c>
      <c r="B3" s="50" t="s">
        <v>3</v>
      </c>
      <c r="C3" s="9" t="s">
        <v>4</v>
      </c>
      <c r="D3" s="9" t="s">
        <v>58</v>
      </c>
      <c r="E3" s="9" t="s">
        <v>32</v>
      </c>
      <c r="F3" s="9" t="s">
        <v>5</v>
      </c>
      <c r="G3" s="9" t="s">
        <v>6</v>
      </c>
    </row>
    <row r="4" spans="1:10" ht="24.75" customHeight="1" x14ac:dyDescent="0.2">
      <c r="A4" s="83" t="s">
        <v>12</v>
      </c>
      <c r="B4" s="83"/>
      <c r="C4" s="83"/>
      <c r="D4" s="83"/>
      <c r="E4" s="83"/>
      <c r="F4" s="83"/>
      <c r="G4" s="83"/>
    </row>
    <row r="5" spans="1:10" ht="36" customHeight="1" x14ac:dyDescent="0.2">
      <c r="A5" s="79" t="s">
        <v>19</v>
      </c>
      <c r="B5" s="13" t="s">
        <v>50</v>
      </c>
      <c r="C5" s="14" t="s">
        <v>7</v>
      </c>
      <c r="D5" s="19">
        <v>290</v>
      </c>
      <c r="E5" s="73">
        <v>21</v>
      </c>
      <c r="F5" s="14"/>
      <c r="G5" s="12" t="s">
        <v>9</v>
      </c>
    </row>
    <row r="6" spans="1:10" ht="25.5" customHeight="1" x14ac:dyDescent="0.2">
      <c r="A6" s="80"/>
      <c r="B6" s="13" t="s">
        <v>20</v>
      </c>
      <c r="C6" s="14" t="s">
        <v>7</v>
      </c>
      <c r="D6" s="19">
        <v>17</v>
      </c>
      <c r="E6" s="73">
        <v>0</v>
      </c>
      <c r="F6" s="14"/>
      <c r="G6" s="12" t="s">
        <v>9</v>
      </c>
    </row>
    <row r="7" spans="1:10" ht="27" customHeight="1" x14ac:dyDescent="0.2">
      <c r="A7" s="80"/>
      <c r="B7" s="13" t="s">
        <v>21</v>
      </c>
      <c r="C7" s="14" t="s">
        <v>7</v>
      </c>
      <c r="D7" s="19">
        <v>150</v>
      </c>
      <c r="E7" s="73">
        <v>98</v>
      </c>
      <c r="F7" s="14"/>
      <c r="G7" s="12" t="s">
        <v>9</v>
      </c>
    </row>
    <row r="8" spans="1:10" ht="27.75" customHeight="1" x14ac:dyDescent="0.2">
      <c r="A8" s="80"/>
      <c r="B8" s="13" t="s">
        <v>59</v>
      </c>
      <c r="C8" s="15" t="s">
        <v>46</v>
      </c>
      <c r="D8" s="19">
        <v>47</v>
      </c>
      <c r="E8" s="73">
        <v>0</v>
      </c>
      <c r="F8" s="14"/>
      <c r="G8" s="12" t="s">
        <v>9</v>
      </c>
    </row>
    <row r="9" spans="1:10" ht="26.25" customHeight="1" x14ac:dyDescent="0.2">
      <c r="A9" s="80"/>
      <c r="B9" s="12" t="s">
        <v>45</v>
      </c>
      <c r="C9" s="14" t="s">
        <v>22</v>
      </c>
      <c r="D9" s="19">
        <v>6930991</v>
      </c>
      <c r="E9" s="74">
        <v>69700</v>
      </c>
      <c r="F9" s="14"/>
      <c r="G9" s="12" t="s">
        <v>9</v>
      </c>
    </row>
    <row r="10" spans="1:10" ht="29.25" customHeight="1" x14ac:dyDescent="0.2">
      <c r="A10" s="84" t="s">
        <v>17</v>
      </c>
      <c r="B10" s="13" t="s">
        <v>23</v>
      </c>
      <c r="C10" s="15" t="s">
        <v>24</v>
      </c>
      <c r="D10" s="18">
        <v>58025</v>
      </c>
      <c r="E10" s="70">
        <v>14644</v>
      </c>
      <c r="F10" s="24"/>
      <c r="G10" s="12" t="s">
        <v>9</v>
      </c>
    </row>
    <row r="11" spans="1:10" ht="23.25" hidden="1" customHeight="1" x14ac:dyDescent="0.2">
      <c r="A11" s="85"/>
      <c r="B11" s="13" t="s">
        <v>33</v>
      </c>
      <c r="C11" s="21" t="s">
        <v>24</v>
      </c>
      <c r="D11" s="18"/>
      <c r="E11" s="66"/>
      <c r="F11" s="35"/>
      <c r="G11" s="32" t="s">
        <v>9</v>
      </c>
    </row>
    <row r="12" spans="1:10" ht="40.5" hidden="1" customHeight="1" x14ac:dyDescent="0.2">
      <c r="A12" s="86"/>
      <c r="B12" s="13" t="s">
        <v>48</v>
      </c>
      <c r="C12" s="21" t="s">
        <v>24</v>
      </c>
      <c r="D12" s="18"/>
      <c r="E12" s="66"/>
      <c r="F12" s="35"/>
      <c r="G12" s="32" t="s">
        <v>9</v>
      </c>
    </row>
    <row r="13" spans="1:10" ht="28.5" customHeight="1" x14ac:dyDescent="0.2">
      <c r="A13" s="62" t="s">
        <v>13</v>
      </c>
      <c r="B13" s="61" t="s">
        <v>25</v>
      </c>
      <c r="C13" s="15" t="s">
        <v>24</v>
      </c>
      <c r="D13" s="18">
        <v>122</v>
      </c>
      <c r="E13" s="70">
        <v>26</v>
      </c>
      <c r="F13" s="31"/>
      <c r="G13" s="12" t="s">
        <v>9</v>
      </c>
    </row>
    <row r="14" spans="1:10" ht="36.75" customHeight="1" x14ac:dyDescent="0.2">
      <c r="A14" s="62" t="s">
        <v>38</v>
      </c>
      <c r="B14" s="37" t="s">
        <v>40</v>
      </c>
      <c r="C14" s="33" t="s">
        <v>41</v>
      </c>
      <c r="D14" s="60">
        <v>196.44499999999999</v>
      </c>
      <c r="E14" s="72">
        <v>196.44499999999999</v>
      </c>
      <c r="F14" s="31"/>
      <c r="G14" s="12" t="s">
        <v>9</v>
      </c>
      <c r="H14" s="29"/>
      <c r="I14" s="29"/>
      <c r="J14" s="29"/>
    </row>
    <row r="15" spans="1:10" ht="18.75" customHeight="1" x14ac:dyDescent="0.2">
      <c r="A15" s="62"/>
      <c r="B15" s="13" t="s">
        <v>35</v>
      </c>
      <c r="C15" s="15" t="s">
        <v>22</v>
      </c>
      <c r="D15" s="18">
        <v>1893691</v>
      </c>
      <c r="E15" s="70">
        <v>1893691</v>
      </c>
      <c r="F15" s="31"/>
      <c r="G15" s="12" t="s">
        <v>9</v>
      </c>
    </row>
    <row r="16" spans="1:10" ht="36" customHeight="1" x14ac:dyDescent="0.2">
      <c r="A16" s="65" t="s">
        <v>51</v>
      </c>
      <c r="B16" s="64" t="s">
        <v>54</v>
      </c>
      <c r="C16" s="63" t="s">
        <v>52</v>
      </c>
      <c r="D16" s="59">
        <v>10300</v>
      </c>
      <c r="E16" s="71">
        <v>59</v>
      </c>
      <c r="F16" s="58"/>
      <c r="G16" s="12" t="s">
        <v>9</v>
      </c>
    </row>
    <row r="21" spans="1:1" x14ac:dyDescent="0.2">
      <c r="A21" s="38"/>
    </row>
  </sheetData>
  <mergeCells count="5">
    <mergeCell ref="A5:A9"/>
    <mergeCell ref="A1:G1"/>
    <mergeCell ref="A2:G2"/>
    <mergeCell ref="A4:G4"/>
    <mergeCell ref="A10:A12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0"/>
  <sheetViews>
    <sheetView tabSelected="1" zoomScaleNormal="120" zoomScaleSheetLayoutView="120" workbookViewId="0">
      <pane ySplit="5" topLeftCell="A6" activePane="bottomLeft" state="frozen"/>
      <selection pane="bottomLeft" activeCell="G29" sqref="G29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113" t="s">
        <v>11</v>
      </c>
      <c r="B1" s="113"/>
      <c r="C1" s="113"/>
      <c r="D1" s="113"/>
      <c r="E1" s="113"/>
      <c r="F1" s="113"/>
      <c r="G1" s="113"/>
      <c r="H1" s="113"/>
      <c r="I1" s="113"/>
    </row>
    <row r="2" spans="1:18" ht="15.75" x14ac:dyDescent="0.2">
      <c r="A2" s="117" t="s">
        <v>55</v>
      </c>
      <c r="B2" s="117"/>
      <c r="C2" s="117"/>
      <c r="D2" s="117"/>
      <c r="E2" s="117"/>
      <c r="F2" s="117"/>
      <c r="G2" s="117"/>
      <c r="H2" s="117"/>
      <c r="I2" s="117"/>
    </row>
    <row r="3" spans="1:18" ht="12" customHeight="1" x14ac:dyDescent="0.2">
      <c r="A3" s="34"/>
      <c r="B3" s="34"/>
      <c r="C3" s="34"/>
      <c r="D3" s="34"/>
      <c r="E3" s="34"/>
      <c r="F3" s="34"/>
      <c r="G3" s="34"/>
      <c r="H3" s="34"/>
      <c r="I3" s="34"/>
    </row>
    <row r="4" spans="1:18" ht="28.5" customHeight="1" x14ac:dyDescent="0.2">
      <c r="A4" s="116" t="s">
        <v>16</v>
      </c>
      <c r="B4" s="116" t="s">
        <v>0</v>
      </c>
      <c r="C4" s="116" t="s">
        <v>31</v>
      </c>
      <c r="D4" s="114" t="s">
        <v>56</v>
      </c>
      <c r="E4" s="115"/>
      <c r="F4" s="116" t="s">
        <v>1</v>
      </c>
      <c r="G4" s="114" t="s">
        <v>57</v>
      </c>
      <c r="H4" s="115"/>
      <c r="I4" s="116" t="s">
        <v>15</v>
      </c>
      <c r="J4" s="97" t="s">
        <v>14</v>
      </c>
      <c r="K4" s="2"/>
    </row>
    <row r="5" spans="1:18" ht="25.5" x14ac:dyDescent="0.2">
      <c r="A5" s="116"/>
      <c r="B5" s="116"/>
      <c r="C5" s="116"/>
      <c r="D5" s="9" t="s">
        <v>44</v>
      </c>
      <c r="E5" s="9" t="s">
        <v>42</v>
      </c>
      <c r="F5" s="116"/>
      <c r="G5" s="9" t="s">
        <v>2</v>
      </c>
      <c r="H5" s="9" t="s">
        <v>43</v>
      </c>
      <c r="I5" s="116"/>
      <c r="J5" s="98"/>
    </row>
    <row r="6" spans="1:18" ht="21.75" customHeight="1" x14ac:dyDescent="0.2">
      <c r="A6" s="99" t="s">
        <v>12</v>
      </c>
      <c r="B6" s="100"/>
      <c r="C6" s="100"/>
      <c r="D6" s="100"/>
      <c r="E6" s="100"/>
      <c r="F6" s="100"/>
      <c r="G6" s="100"/>
      <c r="H6" s="100"/>
      <c r="I6" s="100"/>
      <c r="J6" s="101"/>
    </row>
    <row r="7" spans="1:18" ht="51" x14ac:dyDescent="0.2">
      <c r="A7" s="105">
        <v>1</v>
      </c>
      <c r="B7" s="102" t="s">
        <v>19</v>
      </c>
      <c r="C7" s="13" t="s">
        <v>26</v>
      </c>
      <c r="D7" s="19">
        <v>290</v>
      </c>
      <c r="E7" s="30">
        <v>1826531.56</v>
      </c>
      <c r="F7" s="110">
        <v>3516900</v>
      </c>
      <c r="G7" s="77">
        <v>21</v>
      </c>
      <c r="H7" s="30">
        <v>1241944.5</v>
      </c>
      <c r="I7" s="30">
        <v>1241944.5</v>
      </c>
      <c r="J7" s="23">
        <f>H7/E7*100</f>
        <v>67.994691534374581</v>
      </c>
      <c r="K7" s="6"/>
      <c r="L7" s="6"/>
      <c r="M7" s="6"/>
      <c r="N7" s="6"/>
      <c r="O7" s="6"/>
      <c r="P7" s="6"/>
      <c r="Q7" s="6"/>
      <c r="R7" s="6"/>
    </row>
    <row r="8" spans="1:18" ht="28.5" customHeight="1" x14ac:dyDescent="0.2">
      <c r="A8" s="106"/>
      <c r="B8" s="102"/>
      <c r="C8" s="13" t="s">
        <v>27</v>
      </c>
      <c r="D8" s="19">
        <v>17</v>
      </c>
      <c r="E8" s="30">
        <v>231814</v>
      </c>
      <c r="F8" s="111"/>
      <c r="G8" s="77">
        <v>0</v>
      </c>
      <c r="H8" s="30">
        <v>231814</v>
      </c>
      <c r="I8" s="30">
        <v>231814</v>
      </c>
      <c r="J8" s="23">
        <f>H8/E8*100</f>
        <v>100</v>
      </c>
      <c r="K8" s="6"/>
      <c r="L8" s="6"/>
      <c r="M8" s="6"/>
      <c r="N8" s="6"/>
      <c r="O8" s="6"/>
      <c r="P8" s="6"/>
      <c r="Q8" s="6"/>
      <c r="R8" s="6"/>
    </row>
    <row r="9" spans="1:18" ht="25.5" x14ac:dyDescent="0.2">
      <c r="A9" s="107"/>
      <c r="B9" s="103"/>
      <c r="C9" s="13" t="s">
        <v>28</v>
      </c>
      <c r="D9" s="19">
        <v>150</v>
      </c>
      <c r="E9" s="30">
        <v>879654.44</v>
      </c>
      <c r="F9" s="111"/>
      <c r="G9" s="77">
        <v>98</v>
      </c>
      <c r="H9" s="30">
        <v>879654.44</v>
      </c>
      <c r="I9" s="30">
        <v>879654.44</v>
      </c>
      <c r="J9" s="23">
        <f t="shared" ref="J9:J20" si="0">H9/E9*100</f>
        <v>100</v>
      </c>
      <c r="K9" s="6"/>
      <c r="L9" s="6"/>
      <c r="M9" s="6"/>
      <c r="N9" s="6"/>
      <c r="O9" s="6"/>
      <c r="P9" s="6"/>
      <c r="Q9" s="6"/>
      <c r="R9" s="6"/>
    </row>
    <row r="10" spans="1:18" ht="43.5" customHeight="1" x14ac:dyDescent="0.2">
      <c r="A10" s="108"/>
      <c r="B10" s="104"/>
      <c r="C10" s="13" t="s">
        <v>47</v>
      </c>
      <c r="D10" s="19">
        <v>47</v>
      </c>
      <c r="E10" s="20">
        <v>150000</v>
      </c>
      <c r="F10" s="111"/>
      <c r="G10" s="19">
        <v>0</v>
      </c>
      <c r="H10" s="20">
        <v>91173.5</v>
      </c>
      <c r="I10" s="20">
        <v>91173.5</v>
      </c>
      <c r="J10" s="23">
        <f t="shared" si="0"/>
        <v>60.782333333333341</v>
      </c>
      <c r="K10" s="6"/>
      <c r="L10" s="6"/>
      <c r="M10" s="6"/>
      <c r="N10" s="6"/>
      <c r="O10" s="6"/>
      <c r="P10" s="6"/>
      <c r="Q10" s="6"/>
      <c r="R10" s="6"/>
    </row>
    <row r="11" spans="1:18" ht="50.25" customHeight="1" x14ac:dyDescent="0.2">
      <c r="A11" s="109"/>
      <c r="B11" s="104"/>
      <c r="C11" s="12" t="s">
        <v>37</v>
      </c>
      <c r="D11" s="19">
        <v>6930991</v>
      </c>
      <c r="E11" s="20">
        <v>428900</v>
      </c>
      <c r="F11" s="112"/>
      <c r="G11" s="19">
        <v>69700</v>
      </c>
      <c r="H11" s="20">
        <v>363688.59</v>
      </c>
      <c r="I11" s="20">
        <v>363688.59</v>
      </c>
      <c r="J11" s="20">
        <f>H11/E11*100</f>
        <v>84.795660993238513</v>
      </c>
      <c r="K11" s="6"/>
      <c r="L11" s="6"/>
      <c r="M11" s="6"/>
      <c r="N11" s="6"/>
      <c r="O11" s="6"/>
      <c r="P11" s="6"/>
      <c r="Q11" s="6"/>
      <c r="R11" s="6"/>
    </row>
    <row r="12" spans="1:18" x14ac:dyDescent="0.2">
      <c r="A12" s="87" t="s">
        <v>8</v>
      </c>
      <c r="B12" s="88"/>
      <c r="C12" s="89"/>
      <c r="D12" s="75"/>
      <c r="E12" s="25">
        <f>SUM(E7:E11)</f>
        <v>3516900</v>
      </c>
      <c r="F12" s="25">
        <f>F7</f>
        <v>3516900</v>
      </c>
      <c r="G12" s="25"/>
      <c r="H12" s="25">
        <f>SUM(H7:H11)</f>
        <v>2808275.03</v>
      </c>
      <c r="I12" s="25">
        <f>SUM(I7:I11)</f>
        <v>2808275.03</v>
      </c>
      <c r="J12" s="22">
        <f t="shared" si="0"/>
        <v>79.850863828940248</v>
      </c>
      <c r="K12" s="6"/>
      <c r="L12" s="6"/>
      <c r="M12" s="6"/>
      <c r="N12" s="6"/>
      <c r="O12" s="6"/>
      <c r="P12" s="6"/>
      <c r="Q12" s="6"/>
      <c r="R12" s="6"/>
    </row>
    <row r="13" spans="1:18" ht="76.5" x14ac:dyDescent="0.2">
      <c r="A13" s="92">
        <v>3</v>
      </c>
      <c r="B13" s="94" t="s">
        <v>18</v>
      </c>
      <c r="C13" s="13" t="s">
        <v>29</v>
      </c>
      <c r="D13" s="18">
        <v>58025</v>
      </c>
      <c r="E13" s="36">
        <v>24851050</v>
      </c>
      <c r="F13" s="36">
        <v>24851050</v>
      </c>
      <c r="G13" s="18">
        <v>14644</v>
      </c>
      <c r="H13" s="36">
        <v>3996080.67</v>
      </c>
      <c r="I13" s="36">
        <v>3996080.67</v>
      </c>
      <c r="J13" s="23">
        <f>H13/E13*100</f>
        <v>16.080128083119224</v>
      </c>
      <c r="K13" s="6"/>
      <c r="L13" s="6"/>
      <c r="M13" s="6"/>
      <c r="N13" s="6"/>
      <c r="O13" s="6"/>
      <c r="P13" s="6"/>
      <c r="Q13" s="6"/>
      <c r="R13" s="6"/>
    </row>
    <row r="14" spans="1:18" ht="102" hidden="1" customHeight="1" x14ac:dyDescent="0.2">
      <c r="A14" s="93"/>
      <c r="B14" s="95"/>
      <c r="C14" s="13" t="s">
        <v>34</v>
      </c>
      <c r="D14" s="66"/>
      <c r="E14" s="36"/>
      <c r="F14" s="36"/>
      <c r="G14" s="18"/>
      <c r="H14" s="36"/>
      <c r="I14" s="36"/>
      <c r="J14" s="23" t="e">
        <f t="shared" si="0"/>
        <v>#DIV/0!</v>
      </c>
      <c r="K14" s="6"/>
      <c r="L14" s="6"/>
      <c r="M14" s="6"/>
      <c r="N14" s="6"/>
      <c r="O14" s="6"/>
      <c r="P14" s="6"/>
      <c r="Q14" s="6"/>
      <c r="R14" s="6"/>
    </row>
    <row r="15" spans="1:18" ht="60.75" hidden="1" customHeight="1" x14ac:dyDescent="0.2">
      <c r="A15" s="53"/>
      <c r="B15" s="96"/>
      <c r="C15" s="13" t="s">
        <v>48</v>
      </c>
      <c r="D15" s="66"/>
      <c r="E15" s="36"/>
      <c r="F15" s="36"/>
      <c r="G15" s="18"/>
      <c r="H15" s="36"/>
      <c r="I15" s="36"/>
      <c r="J15" s="23" t="e">
        <f>I15/H15*100</f>
        <v>#DIV/0!</v>
      </c>
      <c r="K15" s="6"/>
      <c r="L15" s="6"/>
      <c r="M15" s="6"/>
      <c r="N15" s="6"/>
      <c r="O15" s="6"/>
      <c r="P15" s="6"/>
      <c r="Q15" s="6"/>
      <c r="R15" s="6"/>
    </row>
    <row r="16" spans="1:18" x14ac:dyDescent="0.2">
      <c r="A16" s="87" t="s">
        <v>8</v>
      </c>
      <c r="B16" s="88"/>
      <c r="C16" s="89"/>
      <c r="D16" s="50"/>
      <c r="E16" s="49">
        <f>SUM(E13:E14)</f>
        <v>24851050</v>
      </c>
      <c r="F16" s="49">
        <f>F13</f>
        <v>24851050</v>
      </c>
      <c r="G16" s="68"/>
      <c r="H16" s="49">
        <f t="shared" ref="H16" si="1">SUM(H13:H14)</f>
        <v>3996080.67</v>
      </c>
      <c r="I16" s="49">
        <f>I13</f>
        <v>3996080.67</v>
      </c>
      <c r="J16" s="22">
        <f t="shared" si="0"/>
        <v>16.080128083119224</v>
      </c>
      <c r="K16" s="6"/>
      <c r="L16" s="6"/>
      <c r="M16" s="6"/>
      <c r="N16" s="6"/>
      <c r="O16" s="6"/>
      <c r="P16" s="6"/>
      <c r="Q16" s="6"/>
      <c r="R16" s="6"/>
    </row>
    <row r="17" spans="1:18" ht="25.5" x14ac:dyDescent="0.2">
      <c r="A17" s="18">
        <v>4</v>
      </c>
      <c r="B17" s="12" t="s">
        <v>13</v>
      </c>
      <c r="C17" s="13" t="s">
        <v>30</v>
      </c>
      <c r="D17" s="19">
        <v>122</v>
      </c>
      <c r="E17" s="30">
        <v>4044000</v>
      </c>
      <c r="F17" s="30">
        <v>4044000</v>
      </c>
      <c r="G17" s="19">
        <v>26</v>
      </c>
      <c r="H17" s="30">
        <v>688642.01</v>
      </c>
      <c r="I17" s="30">
        <v>688642.01</v>
      </c>
      <c r="J17" s="23">
        <f>H17/E17*100</f>
        <v>17.028734174085063</v>
      </c>
      <c r="K17" s="6"/>
      <c r="L17" s="6"/>
      <c r="M17" s="6"/>
      <c r="N17" s="6"/>
      <c r="O17" s="6"/>
      <c r="P17" s="6"/>
      <c r="Q17" s="6"/>
      <c r="R17" s="6"/>
    </row>
    <row r="18" spans="1:18" x14ac:dyDescent="0.2">
      <c r="A18" s="87" t="s">
        <v>8</v>
      </c>
      <c r="B18" s="88"/>
      <c r="C18" s="89"/>
      <c r="D18" s="75"/>
      <c r="E18" s="49">
        <f>SUM(E17)</f>
        <v>4044000</v>
      </c>
      <c r="F18" s="49">
        <f>E18</f>
        <v>4044000</v>
      </c>
      <c r="G18" s="67"/>
      <c r="H18" s="25">
        <f>SUM(H17)</f>
        <v>688642.01</v>
      </c>
      <c r="I18" s="25">
        <f>SUM(I17)</f>
        <v>688642.01</v>
      </c>
      <c r="J18" s="22">
        <f t="shared" si="0"/>
        <v>17.028734174085063</v>
      </c>
      <c r="K18" s="6"/>
      <c r="L18" s="6"/>
      <c r="M18" s="6"/>
      <c r="N18" s="6"/>
      <c r="O18" s="6"/>
      <c r="P18" s="6"/>
      <c r="Q18" s="6"/>
      <c r="R18" s="6"/>
    </row>
    <row r="19" spans="1:18" ht="63.75" customHeight="1" x14ac:dyDescent="0.2">
      <c r="A19" s="46">
        <v>5</v>
      </c>
      <c r="B19" s="47" t="s">
        <v>38</v>
      </c>
      <c r="C19" s="12" t="s">
        <v>39</v>
      </c>
      <c r="D19" s="33">
        <v>196.44499999999999</v>
      </c>
      <c r="E19" s="30">
        <v>55694370</v>
      </c>
      <c r="F19" s="30">
        <f>E19</f>
        <v>55694370</v>
      </c>
      <c r="G19" s="33">
        <v>196.44499999999999</v>
      </c>
      <c r="H19" s="20">
        <v>14939392.9</v>
      </c>
      <c r="I19" s="20">
        <v>14939392.9</v>
      </c>
      <c r="J19" s="23">
        <f t="shared" si="0"/>
        <v>26.823883455365415</v>
      </c>
      <c r="K19" s="90"/>
      <c r="L19" s="91"/>
      <c r="M19" s="6"/>
      <c r="N19" s="6"/>
      <c r="O19" s="6"/>
      <c r="P19" s="6"/>
      <c r="Q19" s="6"/>
      <c r="R19" s="6"/>
    </row>
    <row r="20" spans="1:18" ht="32.25" customHeight="1" x14ac:dyDescent="0.2">
      <c r="A20" s="48"/>
      <c r="B20" s="47" t="s">
        <v>38</v>
      </c>
      <c r="C20" s="45" t="s">
        <v>36</v>
      </c>
      <c r="D20" s="51">
        <v>1893691</v>
      </c>
      <c r="E20" s="30">
        <v>47901398.68</v>
      </c>
      <c r="F20" s="30">
        <f>E20</f>
        <v>47901398.68</v>
      </c>
      <c r="G20" s="51">
        <v>1898309</v>
      </c>
      <c r="H20" s="52">
        <v>8502567.5500000007</v>
      </c>
      <c r="I20" s="52">
        <v>8510361.0299999993</v>
      </c>
      <c r="J20" s="23">
        <f t="shared" si="0"/>
        <v>17.7501446394091</v>
      </c>
      <c r="K20" s="6"/>
      <c r="L20" s="6"/>
      <c r="M20" s="6"/>
      <c r="N20" s="6"/>
      <c r="O20" s="6"/>
      <c r="P20" s="6"/>
      <c r="Q20" s="6"/>
      <c r="R20" s="6"/>
    </row>
    <row r="21" spans="1:18" ht="13.5" customHeight="1" x14ac:dyDescent="0.2">
      <c r="A21" s="54"/>
      <c r="B21" s="47"/>
      <c r="C21" s="45"/>
      <c r="D21" s="76"/>
      <c r="E21" s="49">
        <f>E19+E20</f>
        <v>103595768.68000001</v>
      </c>
      <c r="F21" s="49">
        <f>F20+F19</f>
        <v>103595768.68000001</v>
      </c>
      <c r="G21" s="78"/>
      <c r="H21" s="25">
        <f>H20+H19</f>
        <v>23441960.450000003</v>
      </c>
      <c r="I21" s="25">
        <f>I19+I20</f>
        <v>23449753.93</v>
      </c>
      <c r="J21" s="23"/>
      <c r="K21" s="6"/>
      <c r="L21" s="6"/>
      <c r="M21" s="6"/>
      <c r="N21" s="6"/>
      <c r="O21" s="6"/>
      <c r="P21" s="6"/>
      <c r="Q21" s="6"/>
      <c r="R21" s="6"/>
    </row>
    <row r="22" spans="1:18" ht="45" customHeight="1" x14ac:dyDescent="0.2">
      <c r="A22" s="54" t="s">
        <v>49</v>
      </c>
      <c r="B22" s="47" t="s">
        <v>51</v>
      </c>
      <c r="C22" s="45" t="s">
        <v>53</v>
      </c>
      <c r="D22" s="57">
        <v>10300</v>
      </c>
      <c r="E22" s="30">
        <v>6727500</v>
      </c>
      <c r="F22" s="30">
        <f>E22</f>
        <v>6727500</v>
      </c>
      <c r="G22" s="51">
        <v>59</v>
      </c>
      <c r="H22" s="20">
        <v>1208271.99</v>
      </c>
      <c r="I22" s="52">
        <f>H22</f>
        <v>1208271.99</v>
      </c>
      <c r="J22" s="23">
        <f>H22/E22*100</f>
        <v>17.96019308807135</v>
      </c>
      <c r="K22" s="6"/>
      <c r="L22" s="6"/>
      <c r="M22" s="6"/>
      <c r="N22" s="6"/>
      <c r="O22" s="6"/>
      <c r="P22" s="6"/>
      <c r="Q22" s="6"/>
      <c r="R22" s="6"/>
    </row>
    <row r="23" spans="1:18" ht="12.75" customHeight="1" x14ac:dyDescent="0.2">
      <c r="A23" s="54"/>
      <c r="B23" s="55"/>
      <c r="C23" s="56"/>
      <c r="D23" s="57"/>
      <c r="E23" s="49">
        <f>E22</f>
        <v>6727500</v>
      </c>
      <c r="F23" s="49">
        <f>F22</f>
        <v>6727500</v>
      </c>
      <c r="G23" s="51"/>
      <c r="H23" s="25">
        <f>H22</f>
        <v>1208271.99</v>
      </c>
      <c r="I23" s="25">
        <f>I22</f>
        <v>1208271.99</v>
      </c>
      <c r="J23" s="23"/>
      <c r="K23" s="6"/>
      <c r="L23" s="6"/>
      <c r="M23" s="6"/>
      <c r="N23" s="6"/>
      <c r="O23" s="6"/>
      <c r="P23" s="6"/>
      <c r="Q23" s="6"/>
      <c r="R23" s="6"/>
    </row>
    <row r="24" spans="1:18" x14ac:dyDescent="0.2">
      <c r="A24" s="26"/>
      <c r="B24" s="27"/>
      <c r="C24" s="27" t="s">
        <v>8</v>
      </c>
      <c r="D24" s="28"/>
      <c r="E24" s="49">
        <f>E22+E21+E18+E16+E12</f>
        <v>142735218.68000001</v>
      </c>
      <c r="F24" s="49">
        <f>F22+F21+F18+F16+F12</f>
        <v>142735218.68000001</v>
      </c>
      <c r="G24" s="49"/>
      <c r="H24" s="49">
        <f>H22+H21+H18+H16+H12</f>
        <v>32143230.150000006</v>
      </c>
      <c r="I24" s="49">
        <f>I22+I21+I18+I16+I12</f>
        <v>32151023.630000003</v>
      </c>
      <c r="J24" s="22">
        <f>H24/E24*100</f>
        <v>22.519480789154319</v>
      </c>
      <c r="K24" s="6"/>
      <c r="L24" s="6"/>
      <c r="M24" s="6"/>
      <c r="N24" s="6"/>
      <c r="O24" s="6"/>
      <c r="P24" s="6"/>
      <c r="Q24" s="6"/>
      <c r="R24" s="6"/>
    </row>
    <row r="25" spans="1:18" s="4" customFormat="1" ht="22.5" customHeight="1" x14ac:dyDescent="0.2">
      <c r="A25" s="40"/>
      <c r="B25" s="40"/>
      <c r="C25" s="40"/>
      <c r="D25" s="41"/>
      <c r="E25" s="40"/>
      <c r="F25" s="40"/>
      <c r="G25" s="42"/>
      <c r="H25" s="69"/>
      <c r="I25" s="69"/>
      <c r="J25" s="43"/>
      <c r="K25" s="7"/>
      <c r="L25" s="7"/>
      <c r="M25" s="7"/>
      <c r="N25" s="7"/>
      <c r="O25" s="7"/>
      <c r="P25" s="7"/>
      <c r="Q25" s="7"/>
      <c r="R25" s="7"/>
    </row>
    <row r="26" spans="1:18" s="4" customFormat="1" ht="22.5" customHeight="1" x14ac:dyDescent="0.2">
      <c r="A26" s="40"/>
      <c r="B26" s="40"/>
      <c r="C26" s="40"/>
      <c r="D26" s="41"/>
      <c r="E26" s="40"/>
      <c r="F26" s="40"/>
      <c r="G26" s="42"/>
      <c r="H26" s="69"/>
      <c r="I26" s="69"/>
      <c r="J26" s="43"/>
      <c r="K26" s="7"/>
      <c r="L26" s="7"/>
      <c r="M26" s="7"/>
      <c r="N26" s="7"/>
      <c r="O26" s="7"/>
      <c r="P26" s="7"/>
      <c r="Q26" s="7"/>
      <c r="R26" s="7"/>
    </row>
    <row r="27" spans="1:18" s="10" customFormat="1" ht="15.75" x14ac:dyDescent="0.25">
      <c r="A27" s="11"/>
      <c r="B27" s="11"/>
      <c r="D27" s="1"/>
      <c r="E27" s="1"/>
      <c r="F27" s="1"/>
      <c r="G27" s="1"/>
      <c r="H27" s="3"/>
      <c r="I27" s="11"/>
    </row>
    <row r="28" spans="1:18" s="10" customFormat="1" ht="15.75" x14ac:dyDescent="0.25">
      <c r="B28" s="39"/>
      <c r="C28" s="11"/>
      <c r="D28" s="11"/>
      <c r="E28" s="11"/>
      <c r="F28" s="11"/>
      <c r="G28" s="11"/>
      <c r="H28" s="11"/>
      <c r="I28" s="11"/>
    </row>
    <row r="29" spans="1:18" s="10" customFormat="1" ht="15.75" x14ac:dyDescent="0.25">
      <c r="B29" s="39"/>
      <c r="C29" s="2"/>
      <c r="D29" s="11"/>
      <c r="E29" s="11"/>
      <c r="F29" s="11"/>
      <c r="G29" s="11"/>
      <c r="H29" s="11"/>
      <c r="I29" s="11"/>
    </row>
    <row r="30" spans="1:18" s="10" customFormat="1" ht="15.75" x14ac:dyDescent="0.25">
      <c r="B30" s="39"/>
      <c r="C30" s="2"/>
      <c r="D30" s="11"/>
      <c r="E30" s="11"/>
      <c r="F30" s="11"/>
      <c r="G30" s="11"/>
      <c r="H30" s="11"/>
      <c r="I30" s="11"/>
    </row>
    <row r="31" spans="1:18" s="10" customFormat="1" ht="15.75" x14ac:dyDescent="0.25">
      <c r="B31" s="39"/>
      <c r="C31" s="2"/>
      <c r="D31" s="11"/>
      <c r="E31" s="11"/>
      <c r="F31" s="11"/>
      <c r="G31" s="11"/>
      <c r="H31" s="11"/>
      <c r="I31" s="11"/>
    </row>
    <row r="32" spans="1:18" s="10" customFormat="1" ht="15.75" x14ac:dyDescent="0.25">
      <c r="B32" s="44"/>
      <c r="C32" s="2"/>
      <c r="D32" s="11"/>
      <c r="E32" s="11"/>
      <c r="F32" s="11"/>
      <c r="G32" s="11"/>
      <c r="H32" s="11"/>
      <c r="I32" s="11"/>
    </row>
    <row r="33" spans="1:9" x14ac:dyDescent="0.2">
      <c r="A33" s="16"/>
      <c r="B33" s="8"/>
    </row>
    <row r="34" spans="1:9" x14ac:dyDescent="0.2">
      <c r="A34" s="17"/>
      <c r="B34" s="8"/>
    </row>
    <row r="35" spans="1:9" x14ac:dyDescent="0.2">
      <c r="A35" s="8"/>
      <c r="B35" s="44"/>
      <c r="I35" s="8"/>
    </row>
    <row r="36" spans="1:9" x14ac:dyDescent="0.2">
      <c r="A36" s="8"/>
      <c r="B36" s="8"/>
      <c r="C36" s="8"/>
      <c r="D36" s="2"/>
      <c r="E36" s="2"/>
      <c r="F36" s="2"/>
      <c r="G36" s="2"/>
      <c r="H36" s="5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">
      <c r="A88" s="8"/>
      <c r="B88" s="8"/>
      <c r="C88" s="8"/>
      <c r="D88" s="8"/>
      <c r="E88" s="8"/>
      <c r="F88" s="8"/>
      <c r="G88" s="8"/>
      <c r="H88" s="8"/>
      <c r="I88" s="8"/>
    </row>
    <row r="89" spans="1:9" x14ac:dyDescent="0.2">
      <c r="A89" s="8"/>
      <c r="B89" s="8"/>
      <c r="C89" s="8"/>
      <c r="D89" s="8"/>
      <c r="E89" s="8"/>
      <c r="F89" s="8"/>
      <c r="G89" s="8"/>
      <c r="H89" s="8"/>
      <c r="I89" s="8"/>
    </row>
    <row r="90" spans="1:9" x14ac:dyDescent="0.2">
      <c r="A90" s="8"/>
      <c r="B90" s="8"/>
      <c r="D90" s="8"/>
      <c r="E90" s="8"/>
      <c r="F90" s="8"/>
      <c r="G90" s="8"/>
      <c r="H90" s="8"/>
      <c r="I90" s="8"/>
    </row>
  </sheetData>
  <mergeCells count="20"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8:C18"/>
    <mergeCell ref="K19:L19"/>
    <mergeCell ref="A13:A14"/>
    <mergeCell ref="B13:B15"/>
    <mergeCell ref="J4:J5"/>
    <mergeCell ref="A6:J6"/>
    <mergeCell ref="A16:C16"/>
    <mergeCell ref="A12:C12"/>
    <mergeCell ref="B7:B11"/>
    <mergeCell ref="A7:A11"/>
    <mergeCell ref="F7:F11"/>
  </mergeCells>
  <phoneticPr fontId="0" type="noConversion"/>
  <pageMargins left="0.39370078740157483" right="0.39370078740157483" top="0.62992125984251968" bottom="0.39370078740157483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2023-07-18T05:52:25Z</cp:lastPrinted>
  <dcterms:created xsi:type="dcterms:W3CDTF">1996-10-08T23:32:33Z</dcterms:created>
  <dcterms:modified xsi:type="dcterms:W3CDTF">2023-07-18T07:58:34Z</dcterms:modified>
</cp:coreProperties>
</file>