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1\ОТЧЕТЫ 2021\"/>
    </mc:Choice>
  </mc:AlternateContent>
  <xr:revisionPtr revIDLastSave="0" documentId="13_ncr:1_{18FE6D56-1D67-460F-AB07-3AFA0B9F2AAA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3" l="1"/>
  <c r="J8" i="3"/>
  <c r="J11" i="3"/>
  <c r="H21" i="3"/>
  <c r="I21" i="3"/>
  <c r="I18" i="3"/>
  <c r="F18" i="3"/>
  <c r="I12" i="3"/>
  <c r="F16" i="3"/>
  <c r="I16" i="3"/>
  <c r="F21" i="3"/>
  <c r="I23" i="3"/>
  <c r="F23" i="3"/>
  <c r="I24" i="3" l="1"/>
  <c r="F24" i="3"/>
  <c r="J15" i="3"/>
  <c r="H23" i="3"/>
  <c r="E23" i="3"/>
  <c r="E21" i="3"/>
  <c r="J22" i="3"/>
  <c r="H12" i="3" l="1"/>
  <c r="J10" i="3" l="1"/>
  <c r="D16" i="3"/>
  <c r="G16" i="3"/>
  <c r="H16" i="3"/>
  <c r="E16" i="3"/>
  <c r="E12" i="3"/>
  <c r="J14" i="3"/>
  <c r="H18" i="3"/>
  <c r="E18" i="3"/>
  <c r="J13" i="3"/>
  <c r="J9" i="3"/>
  <c r="J19" i="3"/>
  <c r="J20" i="3"/>
  <c r="J7" i="3"/>
  <c r="E24" i="3" l="1"/>
  <c r="H24" i="3"/>
  <c r="J18" i="3"/>
  <c r="J12" i="3"/>
  <c r="J16" i="3"/>
  <c r="J24" i="3" l="1"/>
</calcChain>
</file>

<file path=xl/sharedStrings.xml><?xml version="1.0" encoding="utf-8"?>
<sst xmlns="http://schemas.openxmlformats.org/spreadsheetml/2006/main" count="89" uniqueCount="60">
  <si>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</si>
  <si>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</si>
  <si>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</si>
  <si>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</si>
  <si>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</si>
  <si>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</si>
  <si>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</si>
  <si>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</si>
  <si>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</si>
  <si>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</si>
  <si>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</si>
  <si>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</si>
  <si>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</si>
  <si>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</si>
  <si>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</si>
  <si>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</si>
  <si>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</si>
  <si>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</si>
  <si>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</si>
  <si>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</si>
  <si>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</si>
  <si>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</si>
  <si>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</si>
  <si>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</si>
  <si>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</si>
  <si>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</si>
  <si>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</si>
  <si>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</si>
  <si>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</si>
  <si>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</si>
  <si>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</si>
  <si>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</si>
  <si>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</si>
  <si>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</si>
  <si>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</si>
  <si>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</si>
  <si>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</si>
  <si>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</si>
  <si>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</si>
  <si>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</si>
  <si>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</si>
  <si>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</si>
  <si>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</si>
  <si>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</si>
  <si>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</si>
  <si>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</si>
  <si>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</si>
  <si>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t xml:space="preserve">Реализация дополнительных  профессиональных программ повышения квалификации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</si>
  <si>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</si>
  <si>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</si>
  <si>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</si>
  <si>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</si>
  <si>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2021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</si>
  <si>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2021 год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</si>
  <si>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2021 год</t>
    </r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</si>
  <si>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</si>
  <si>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</si>
  <si>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</si>
  <si>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01.10.2021</t>
    </r>
  </si>
  <si>
    <t>Организация и проведение мероприятий в сфере внутреннего туризма,                        количество человек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</si>
</sst>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3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>
      <alignment horizontal="center" vertical="top" wrapText="1"/>
    </xf>
    <xf numFmtId="4" fontId="2" fillId="4" borderId="1" xfId="0" applyNumberFormat="1" applyFont="1" applyFill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49" fontId="15" fillId="0" borderId="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4" fontId="15" fillId="0" borderId="3" xfId="0" applyNumberFormat="1" applyFont="1" applyFill="1" applyBorder="1" applyAlignment="1">
      <alignment horizontal="left" vertical="top" wrapText="1"/>
    </xf>
    <xf numFmtId="3" fontId="10" fillId="0" borderId="3" xfId="0" applyNumberFormat="1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justify" wrapText="1"/>
    </xf>
    <xf numFmtId="4" fontId="2" fillId="4" borderId="1" xfId="0" applyNumberFormat="1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4" fontId="2" fillId="0" borderId="1" xfId="0" applyNumberFormat="1" applyFont="1" applyFill="1" applyBorder="1" applyAlignment="1">
      <alignment horizontal="left" vertical="top" wrapText="1"/>
    </xf>
    <xf numFmtId="3" fontId="17" fillId="0" borderId="1" xfId="0" applyNumberFormat="1" applyFont="1" applyFill="1" applyBorder="1" applyAlignment="1">
      <alignment horizontal="center" vertical="top" wrapText="1"/>
    </xf>
    <xf numFmtId="4" fontId="18" fillId="0" borderId="1" xfId="0" applyNumberFormat="1" applyFont="1" applyFill="1" applyBorder="1" applyAlignment="1">
      <alignment vertical="top"/>
    </xf>
    <xf numFmtId="4" fontId="17" fillId="0" borderId="1" xfId="0" applyNumberFormat="1" applyFont="1" applyFill="1" applyBorder="1" applyAlignment="1">
      <alignment horizontal="right" vertical="top" wrapText="1"/>
    </xf>
    <xf numFmtId="3" fontId="18" fillId="0" borderId="1" xfId="0" applyNumberFormat="1" applyFont="1" applyFill="1" applyBorder="1" applyAlignment="1">
      <alignment horizontal="center" vertical="top"/>
    </xf>
    <xf numFmtId="3" fontId="19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/>
    </xf>
    <xf numFmtId="4" fontId="3" fillId="4" borderId="1" xfId="0" applyNumberFormat="1" applyFont="1" applyFill="1" applyBorder="1" applyAlignment="1">
      <alignment horizontal="left" vertical="top" wrapText="1"/>
    </xf>
    <xf numFmtId="0" fontId="16" fillId="4" borderId="1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3" fillId="4" borderId="4" xfId="0" applyNumberFormat="1" applyFont="1" applyFill="1" applyBorder="1" applyAlignment="1">
      <alignment horizontal="left" vertical="top" wrapText="1"/>
    </xf>
    <xf numFmtId="0" fontId="16" fillId="4" borderId="5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3" fontId="2" fillId="0" borderId="10" xfId="0" applyNumberFormat="1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4" fontId="2" fillId="0" borderId="10" xfId="0" applyNumberFormat="1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vertical="top"/>
    </xf>
    <xf numFmtId="0" fontId="20" fillId="0" borderId="5" xfId="0" applyFont="1" applyBorder="1" applyAlignment="1">
      <alignment vertical="top"/>
    </xf>
    <xf numFmtId="0" fontId="20" fillId="0" borderId="6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opLeftCell="A10" zoomScale="120" zoomScaleNormal="120" zoomScaleSheetLayoutView="120" workbookViewId="0">
      <selection activeCell="E10" sqref="E10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87" t="s">
        <v>10</v>
      </c>
      <c r="B1" s="87"/>
      <c r="C1" s="87"/>
      <c r="D1" s="87"/>
      <c r="E1" s="87"/>
      <c r="F1" s="87"/>
      <c r="G1" s="87"/>
    </row>
    <row r="2" spans="1:11" ht="24" customHeight="1" x14ac:dyDescent="0.2">
      <c r="A2" s="88" t="s">
        <v>58</v>
      </c>
      <c r="B2" s="88"/>
      <c r="C2" s="88"/>
      <c r="D2" s="88"/>
      <c r="E2" s="88"/>
      <c r="F2" s="88"/>
      <c r="G2" s="88"/>
    </row>
    <row r="3" spans="1:11" ht="71.25" customHeight="1" x14ac:dyDescent="0.2">
      <c r="A3" s="12" t="s">
        <v>0</v>
      </c>
      <c r="B3" s="64" t="s">
        <v>3</v>
      </c>
      <c r="C3" s="12" t="s">
        <v>4</v>
      </c>
      <c r="D3" s="60" t="s">
        <v>54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89" t="s">
        <v>12</v>
      </c>
      <c r="B4" s="89"/>
      <c r="C4" s="89"/>
      <c r="D4" s="89"/>
      <c r="E4" s="89"/>
      <c r="F4" s="89"/>
      <c r="G4" s="89"/>
    </row>
    <row r="5" spans="1:11" s="5" customFormat="1" ht="36" customHeight="1" x14ac:dyDescent="0.2">
      <c r="A5" s="85" t="s">
        <v>19</v>
      </c>
      <c r="B5" s="16" t="s">
        <v>50</v>
      </c>
      <c r="C5" s="17" t="s">
        <v>7</v>
      </c>
      <c r="D5" s="41">
        <v>285</v>
      </c>
      <c r="E5" s="36">
        <v>242</v>
      </c>
      <c r="F5" s="17"/>
      <c r="G5" s="15" t="s">
        <v>9</v>
      </c>
    </row>
    <row r="6" spans="1:11" s="5" customFormat="1" ht="25.5" customHeight="1" x14ac:dyDescent="0.2">
      <c r="A6" s="86"/>
      <c r="B6" s="16" t="s">
        <v>20</v>
      </c>
      <c r="C6" s="17" t="s">
        <v>7</v>
      </c>
      <c r="D6" s="41">
        <v>55</v>
      </c>
      <c r="E6" s="36">
        <v>116</v>
      </c>
      <c r="F6" s="17"/>
      <c r="G6" s="15" t="s">
        <v>9</v>
      </c>
    </row>
    <row r="7" spans="1:11" s="5" customFormat="1" ht="27" customHeight="1" x14ac:dyDescent="0.2">
      <c r="A7" s="86"/>
      <c r="B7" s="16" t="s">
        <v>21</v>
      </c>
      <c r="C7" s="17" t="s">
        <v>7</v>
      </c>
      <c r="D7" s="41">
        <v>70</v>
      </c>
      <c r="E7" s="36">
        <v>120</v>
      </c>
      <c r="F7" s="17"/>
      <c r="G7" s="15" t="s">
        <v>9</v>
      </c>
    </row>
    <row r="8" spans="1:11" s="5" customFormat="1" ht="27.75" customHeight="1" x14ac:dyDescent="0.2">
      <c r="A8" s="86"/>
      <c r="B8" s="16" t="s">
        <v>51</v>
      </c>
      <c r="C8" s="18" t="s">
        <v>46</v>
      </c>
      <c r="D8" s="41">
        <v>5148</v>
      </c>
      <c r="E8" s="36">
        <v>4865</v>
      </c>
      <c r="F8" s="17"/>
      <c r="G8" s="15" t="s">
        <v>9</v>
      </c>
    </row>
    <row r="9" spans="1:11" s="5" customFormat="1" ht="20.25" customHeight="1" x14ac:dyDescent="0.2">
      <c r="A9" s="86"/>
      <c r="B9" s="15" t="s">
        <v>45</v>
      </c>
      <c r="C9" s="17" t="s">
        <v>22</v>
      </c>
      <c r="D9" s="41">
        <v>6926644</v>
      </c>
      <c r="E9" s="41">
        <v>6857316</v>
      </c>
      <c r="F9" s="17"/>
      <c r="G9" s="15" t="s">
        <v>9</v>
      </c>
    </row>
    <row r="10" spans="1:11" s="5" customFormat="1" ht="29.25" customHeight="1" x14ac:dyDescent="0.2">
      <c r="A10" s="90" t="s">
        <v>17</v>
      </c>
      <c r="B10" s="16" t="s">
        <v>23</v>
      </c>
      <c r="C10" s="18" t="s">
        <v>24</v>
      </c>
      <c r="D10" s="42">
        <v>58025</v>
      </c>
      <c r="E10" s="42">
        <v>54587</v>
      </c>
      <c r="F10" s="27"/>
      <c r="G10" s="15" t="s">
        <v>9</v>
      </c>
    </row>
    <row r="11" spans="1:11" s="5" customFormat="1" ht="23.25" hidden="1" customHeight="1" x14ac:dyDescent="0.2">
      <c r="A11" s="91"/>
      <c r="B11" s="16" t="s">
        <v>33</v>
      </c>
      <c r="C11" s="24" t="s">
        <v>24</v>
      </c>
      <c r="D11" s="42"/>
      <c r="E11" s="79"/>
      <c r="F11" s="43"/>
      <c r="G11" s="38" t="s">
        <v>9</v>
      </c>
    </row>
    <row r="12" spans="1:11" s="5" customFormat="1" ht="40.5" hidden="1" customHeight="1" x14ac:dyDescent="0.2">
      <c r="A12" s="92"/>
      <c r="B12" s="52" t="s">
        <v>48</v>
      </c>
      <c r="C12" s="24" t="s">
        <v>24</v>
      </c>
      <c r="D12" s="42"/>
      <c r="E12" s="79"/>
      <c r="F12" s="43"/>
      <c r="G12" s="38" t="s">
        <v>9</v>
      </c>
    </row>
    <row r="13" spans="1:11" s="5" customFormat="1" ht="28.5" customHeight="1" x14ac:dyDescent="0.2">
      <c r="A13" s="74" t="s">
        <v>13</v>
      </c>
      <c r="B13" s="73" t="s">
        <v>25</v>
      </c>
      <c r="C13" s="18" t="s">
        <v>24</v>
      </c>
      <c r="D13" s="42">
        <v>122</v>
      </c>
      <c r="E13" s="42">
        <v>86</v>
      </c>
      <c r="F13" s="37"/>
      <c r="G13" s="15" t="s">
        <v>9</v>
      </c>
    </row>
    <row r="14" spans="1:11" s="5" customFormat="1" ht="36.75" customHeight="1" x14ac:dyDescent="0.2">
      <c r="A14" s="74" t="s">
        <v>38</v>
      </c>
      <c r="B14" s="45" t="s">
        <v>40</v>
      </c>
      <c r="C14" s="39" t="s">
        <v>41</v>
      </c>
      <c r="D14" s="72">
        <v>195</v>
      </c>
      <c r="E14" s="72">
        <v>195</v>
      </c>
      <c r="F14" s="37"/>
      <c r="G14" s="15" t="s">
        <v>9</v>
      </c>
      <c r="H14" s="33"/>
      <c r="I14" s="33"/>
      <c r="J14" s="33"/>
      <c r="K14" s="34"/>
    </row>
    <row r="15" spans="1:11" s="5" customFormat="1" ht="18.75" customHeight="1" x14ac:dyDescent="0.2">
      <c r="A15" s="74"/>
      <c r="B15" s="16" t="s">
        <v>35</v>
      </c>
      <c r="C15" s="18" t="s">
        <v>22</v>
      </c>
      <c r="D15" s="42">
        <v>1851164</v>
      </c>
      <c r="E15" s="42">
        <v>1851164</v>
      </c>
      <c r="F15" s="37"/>
      <c r="G15" s="15" t="s">
        <v>9</v>
      </c>
    </row>
    <row r="16" spans="1:11" ht="27.75" customHeight="1" x14ac:dyDescent="0.2">
      <c r="A16" s="77" t="s">
        <v>55</v>
      </c>
      <c r="B16" s="76" t="s">
        <v>59</v>
      </c>
      <c r="C16" s="75" t="s">
        <v>56</v>
      </c>
      <c r="D16" s="71">
        <v>5450</v>
      </c>
      <c r="E16" s="71">
        <v>7050</v>
      </c>
      <c r="F16" s="70"/>
      <c r="G16" s="78" t="s">
        <v>9</v>
      </c>
    </row>
    <row r="22" spans="1:1" x14ac:dyDescent="0.2">
      <c r="A22" s="46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1"/>
  <sheetViews>
    <sheetView tabSelected="1" zoomScaleNormal="120" zoomScaleSheetLayoutView="120" workbookViewId="0">
      <pane ySplit="5" topLeftCell="A6" activePane="bottomLeft" state="frozen"/>
      <selection pane="bottomLeft" activeCell="L22" sqref="L22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93" t="s">
        <v>11</v>
      </c>
      <c r="B1" s="93"/>
      <c r="C1" s="93"/>
      <c r="D1" s="93"/>
      <c r="E1" s="93"/>
      <c r="F1" s="93"/>
      <c r="G1" s="93"/>
      <c r="H1" s="93"/>
      <c r="I1" s="93"/>
    </row>
    <row r="2" spans="1:18" ht="15.75" x14ac:dyDescent="0.2">
      <c r="A2" s="97" t="s">
        <v>58</v>
      </c>
      <c r="B2" s="97"/>
      <c r="C2" s="97"/>
      <c r="D2" s="97"/>
      <c r="E2" s="97"/>
      <c r="F2" s="97"/>
      <c r="G2" s="97"/>
      <c r="H2" s="97"/>
      <c r="I2" s="97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96" t="s">
        <v>16</v>
      </c>
      <c r="B4" s="96" t="s">
        <v>0</v>
      </c>
      <c r="C4" s="96" t="s">
        <v>31</v>
      </c>
      <c r="D4" s="94" t="s">
        <v>52</v>
      </c>
      <c r="E4" s="95"/>
      <c r="F4" s="96" t="s">
        <v>1</v>
      </c>
      <c r="G4" s="94" t="s">
        <v>53</v>
      </c>
      <c r="H4" s="95"/>
      <c r="I4" s="96" t="s">
        <v>15</v>
      </c>
      <c r="J4" s="108" t="s">
        <v>14</v>
      </c>
      <c r="K4" s="2"/>
    </row>
    <row r="5" spans="1:18" ht="25.5" x14ac:dyDescent="0.2">
      <c r="A5" s="96"/>
      <c r="B5" s="96"/>
      <c r="C5" s="96"/>
      <c r="D5" s="12" t="s">
        <v>44</v>
      </c>
      <c r="E5" s="12" t="s">
        <v>42</v>
      </c>
      <c r="F5" s="96"/>
      <c r="G5" s="12" t="s">
        <v>2</v>
      </c>
      <c r="H5" s="12" t="s">
        <v>43</v>
      </c>
      <c r="I5" s="96"/>
      <c r="J5" s="109"/>
    </row>
    <row r="6" spans="1:18" ht="21.75" customHeight="1" x14ac:dyDescent="0.2">
      <c r="A6" s="110" t="s">
        <v>12</v>
      </c>
      <c r="B6" s="111"/>
      <c r="C6" s="111"/>
      <c r="D6" s="111"/>
      <c r="E6" s="111"/>
      <c r="F6" s="111"/>
      <c r="G6" s="111"/>
      <c r="H6" s="111"/>
      <c r="I6" s="111"/>
      <c r="J6" s="112"/>
    </row>
    <row r="7" spans="1:18" s="5" customFormat="1" ht="51" x14ac:dyDescent="0.2">
      <c r="A7" s="116">
        <v>1</v>
      </c>
      <c r="B7" s="113" t="s">
        <v>19</v>
      </c>
      <c r="C7" s="16" t="s">
        <v>26</v>
      </c>
      <c r="D7" s="22">
        <v>285</v>
      </c>
      <c r="E7" s="35">
        <v>8805780</v>
      </c>
      <c r="F7" s="121">
        <v>14512000</v>
      </c>
      <c r="G7" s="36">
        <v>242</v>
      </c>
      <c r="H7" s="35">
        <v>5918682.3200000003</v>
      </c>
      <c r="I7" s="35">
        <v>6245855.4500000002</v>
      </c>
      <c r="J7" s="26">
        <f>H7/E7*100</f>
        <v>67.213606517537343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117"/>
      <c r="B8" s="113"/>
      <c r="C8" s="16" t="s">
        <v>27</v>
      </c>
      <c r="D8" s="41">
        <v>55</v>
      </c>
      <c r="E8" s="35">
        <v>1659060</v>
      </c>
      <c r="F8" s="122"/>
      <c r="G8" s="36">
        <v>116</v>
      </c>
      <c r="H8" s="35">
        <v>1267683.48</v>
      </c>
      <c r="I8" s="35">
        <v>1354555.45</v>
      </c>
      <c r="J8" s="26">
        <f>H8/E8*100</f>
        <v>76.409742866442443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118"/>
      <c r="B9" s="114"/>
      <c r="C9" s="16" t="s">
        <v>28</v>
      </c>
      <c r="D9" s="41">
        <v>70</v>
      </c>
      <c r="E9" s="35">
        <v>2297160</v>
      </c>
      <c r="F9" s="122"/>
      <c r="G9" s="36">
        <v>120</v>
      </c>
      <c r="H9" s="35">
        <v>1590802.65</v>
      </c>
      <c r="I9" s="35">
        <v>1748563.24</v>
      </c>
      <c r="J9" s="26">
        <f t="shared" ref="J9:J20" si="0">H9/E9*100</f>
        <v>69.250842344460111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119"/>
      <c r="B10" s="115"/>
      <c r="C10" s="52" t="s">
        <v>47</v>
      </c>
      <c r="D10" s="41">
        <v>5148</v>
      </c>
      <c r="E10" s="23">
        <v>456000</v>
      </c>
      <c r="F10" s="122"/>
      <c r="G10" s="41">
        <v>4865</v>
      </c>
      <c r="H10" s="23">
        <v>320101.15999999997</v>
      </c>
      <c r="I10" s="23">
        <v>345685.17</v>
      </c>
      <c r="J10" s="26">
        <f t="shared" si="0"/>
        <v>70.197622807017538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120"/>
      <c r="B11" s="115"/>
      <c r="C11" s="15" t="s">
        <v>37</v>
      </c>
      <c r="D11" s="41">
        <v>6926644</v>
      </c>
      <c r="E11" s="23">
        <v>1294000</v>
      </c>
      <c r="F11" s="123"/>
      <c r="G11" s="41">
        <v>6857316</v>
      </c>
      <c r="H11" s="23">
        <v>938837.15</v>
      </c>
      <c r="I11" s="23">
        <v>1008338.58</v>
      </c>
      <c r="J11" s="23">
        <f>H11/E11*100</f>
        <v>72.553102782071093</v>
      </c>
      <c r="K11" s="8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98" t="s">
        <v>8</v>
      </c>
      <c r="B12" s="99"/>
      <c r="C12" s="100"/>
      <c r="D12" s="28"/>
      <c r="E12" s="29">
        <f>SUM(E7:E11)</f>
        <v>14512000</v>
      </c>
      <c r="F12" s="29">
        <v>14512000</v>
      </c>
      <c r="G12" s="80"/>
      <c r="H12" s="29">
        <f>SUM(H7:H11)</f>
        <v>10036106.760000002</v>
      </c>
      <c r="I12" s="29">
        <f>I7+I8+I9+I10+I11</f>
        <v>10702997.890000001</v>
      </c>
      <c r="J12" s="25">
        <f t="shared" si="0"/>
        <v>69.157295755237058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103">
        <v>3</v>
      </c>
      <c r="B13" s="105" t="s">
        <v>18</v>
      </c>
      <c r="C13" s="16" t="s">
        <v>29</v>
      </c>
      <c r="D13" s="21">
        <v>58025</v>
      </c>
      <c r="E13" s="44">
        <v>21882463.289999999</v>
      </c>
      <c r="F13" s="44">
        <v>21882463.289999999</v>
      </c>
      <c r="G13" s="42">
        <v>54587</v>
      </c>
      <c r="H13" s="44">
        <v>14873502.52</v>
      </c>
      <c r="I13" s="44">
        <v>14875902.52</v>
      </c>
      <c r="J13" s="26">
        <f t="shared" si="0"/>
        <v>67.969964454582211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hidden="1" customHeight="1" x14ac:dyDescent="0.2">
      <c r="A14" s="104"/>
      <c r="B14" s="106"/>
      <c r="C14" s="16" t="s">
        <v>34</v>
      </c>
      <c r="D14" s="21"/>
      <c r="E14" s="44"/>
      <c r="F14" s="81"/>
      <c r="G14" s="79"/>
      <c r="H14" s="44"/>
      <c r="I14" s="81"/>
      <c r="J14" s="26" t="e">
        <f t="shared" si="0"/>
        <v>#DIV/0!</v>
      </c>
      <c r="K14" s="8"/>
      <c r="L14" s="8"/>
      <c r="M14" s="8"/>
      <c r="N14" s="8"/>
      <c r="O14" s="8"/>
      <c r="P14" s="8"/>
      <c r="Q14" s="8"/>
      <c r="R14" s="8"/>
    </row>
    <row r="15" spans="1:18" s="5" customFormat="1" ht="60.75" hidden="1" customHeight="1" x14ac:dyDescent="0.2">
      <c r="A15" s="65"/>
      <c r="B15" s="107"/>
      <c r="C15" s="52" t="s">
        <v>48</v>
      </c>
      <c r="D15" s="42"/>
      <c r="E15" s="44"/>
      <c r="F15" s="81"/>
      <c r="G15" s="79"/>
      <c r="H15" s="44"/>
      <c r="I15" s="81"/>
      <c r="J15" s="26" t="e">
        <f>I15/H15*100</f>
        <v>#DIV/0!</v>
      </c>
      <c r="K15" s="8"/>
      <c r="L15" s="8"/>
      <c r="M15" s="8"/>
      <c r="N15" s="8"/>
      <c r="O15" s="8"/>
      <c r="P15" s="8"/>
      <c r="Q15" s="8"/>
      <c r="R15" s="8"/>
    </row>
    <row r="16" spans="1:18" s="5" customFormat="1" x14ac:dyDescent="0.2">
      <c r="A16" s="98" t="s">
        <v>8</v>
      </c>
      <c r="B16" s="99"/>
      <c r="C16" s="100"/>
      <c r="D16" s="61">
        <f>D14+D13</f>
        <v>58025</v>
      </c>
      <c r="E16" s="59">
        <f>SUM(E13:E14)</f>
        <v>21882463.289999999</v>
      </c>
      <c r="F16" s="59">
        <f>F13</f>
        <v>21882463.289999999</v>
      </c>
      <c r="G16" s="84">
        <f t="shared" ref="G16:H16" si="1">SUM(G13:G14)</f>
        <v>54587</v>
      </c>
      <c r="H16" s="59">
        <f t="shared" si="1"/>
        <v>14873502.52</v>
      </c>
      <c r="I16" s="59">
        <f>I13</f>
        <v>14875902.52</v>
      </c>
      <c r="J16" s="25">
        <f t="shared" si="0"/>
        <v>67.969964454582211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25.5" x14ac:dyDescent="0.2">
      <c r="A17" s="21">
        <v>4</v>
      </c>
      <c r="B17" s="15" t="s">
        <v>13</v>
      </c>
      <c r="C17" s="16" t="s">
        <v>30</v>
      </c>
      <c r="D17" s="41">
        <v>122</v>
      </c>
      <c r="E17" s="35">
        <v>3800000</v>
      </c>
      <c r="F17" s="35">
        <v>3800000</v>
      </c>
      <c r="G17" s="41">
        <v>86</v>
      </c>
      <c r="H17" s="35">
        <v>2273985.2400000002</v>
      </c>
      <c r="I17" s="35">
        <v>2273985.2400000002</v>
      </c>
      <c r="J17" s="26">
        <f>H17/E17*100</f>
        <v>59.841716842105264</v>
      </c>
      <c r="K17" s="8"/>
      <c r="L17" s="8"/>
      <c r="M17" s="8"/>
      <c r="N17" s="8"/>
      <c r="O17" s="8"/>
      <c r="P17" s="8"/>
      <c r="Q17" s="8"/>
      <c r="R17" s="8"/>
    </row>
    <row r="18" spans="1:18" s="5" customFormat="1" x14ac:dyDescent="0.2">
      <c r="A18" s="98" t="s">
        <v>8</v>
      </c>
      <c r="B18" s="99"/>
      <c r="C18" s="100"/>
      <c r="D18" s="28"/>
      <c r="E18" s="59">
        <f>SUM(E17)</f>
        <v>3800000</v>
      </c>
      <c r="F18" s="59">
        <f>F17</f>
        <v>3800000</v>
      </c>
      <c r="G18" s="82"/>
      <c r="H18" s="29">
        <f>SUM(H17)</f>
        <v>2273985.2400000002</v>
      </c>
      <c r="I18" s="29">
        <f>I17</f>
        <v>2273985.2400000002</v>
      </c>
      <c r="J18" s="25">
        <f t="shared" si="0"/>
        <v>59.841716842105264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66" customHeight="1" x14ac:dyDescent="0.2">
      <c r="A19" s="56">
        <v>5</v>
      </c>
      <c r="B19" s="57" t="s">
        <v>38</v>
      </c>
      <c r="C19" s="54" t="s">
        <v>39</v>
      </c>
      <c r="D19" s="39">
        <v>195</v>
      </c>
      <c r="E19" s="35">
        <v>44703941.700000003</v>
      </c>
      <c r="F19" s="35">
        <v>44703941.700000003</v>
      </c>
      <c r="G19" s="39">
        <v>195</v>
      </c>
      <c r="H19" s="23">
        <v>29807521.489999998</v>
      </c>
      <c r="I19" s="23">
        <v>29815590.620000001</v>
      </c>
      <c r="J19" s="26">
        <f t="shared" si="0"/>
        <v>66.677613553705925</v>
      </c>
      <c r="K19" s="101"/>
      <c r="L19" s="102"/>
      <c r="M19" s="8"/>
      <c r="N19" s="8"/>
      <c r="O19" s="8"/>
      <c r="P19" s="8"/>
      <c r="Q19" s="8"/>
      <c r="R19" s="8"/>
    </row>
    <row r="20" spans="1:18" s="5" customFormat="1" ht="32.25" customHeight="1" x14ac:dyDescent="0.2">
      <c r="A20" s="58"/>
      <c r="B20" s="57" t="s">
        <v>38</v>
      </c>
      <c r="C20" s="55" t="s">
        <v>36</v>
      </c>
      <c r="D20" s="62">
        <v>1851164</v>
      </c>
      <c r="E20" s="35">
        <v>42594892.899999999</v>
      </c>
      <c r="F20" s="35">
        <v>42588768.039999999</v>
      </c>
      <c r="G20" s="62">
        <v>1851164</v>
      </c>
      <c r="H20" s="23">
        <v>26951215.399999999</v>
      </c>
      <c r="I20" s="63">
        <v>27008819.239999998</v>
      </c>
      <c r="J20" s="26">
        <f t="shared" si="0"/>
        <v>63.273349373769641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13.5" customHeight="1" x14ac:dyDescent="0.2">
      <c r="A21" s="66"/>
      <c r="B21" s="57"/>
      <c r="C21" s="55"/>
      <c r="D21" s="69"/>
      <c r="E21" s="59">
        <f>E19+E20</f>
        <v>87298834.599999994</v>
      </c>
      <c r="F21" s="59">
        <f>F19+F20</f>
        <v>87292709.74000001</v>
      </c>
      <c r="G21" s="83"/>
      <c r="H21" s="29">
        <f>H20+H19</f>
        <v>56758736.890000001</v>
      </c>
      <c r="I21" s="29">
        <f>I20+I19</f>
        <v>56824409.859999999</v>
      </c>
      <c r="J21" s="26"/>
      <c r="K21" s="8"/>
      <c r="L21" s="8"/>
      <c r="M21" s="8"/>
      <c r="N21" s="8"/>
      <c r="O21" s="8"/>
      <c r="P21" s="8"/>
      <c r="Q21" s="8"/>
      <c r="R21" s="8"/>
    </row>
    <row r="22" spans="1:18" s="5" customFormat="1" ht="45" customHeight="1" x14ac:dyDescent="0.2">
      <c r="A22" s="66" t="s">
        <v>49</v>
      </c>
      <c r="B22" s="57" t="s">
        <v>55</v>
      </c>
      <c r="C22" s="55" t="s">
        <v>57</v>
      </c>
      <c r="D22" s="69">
        <v>5450</v>
      </c>
      <c r="E22" s="35">
        <v>3153288.59</v>
      </c>
      <c r="F22" s="35">
        <v>3153288.59</v>
      </c>
      <c r="G22" s="62">
        <v>7050</v>
      </c>
      <c r="H22" s="23">
        <v>1397253.83</v>
      </c>
      <c r="I22" s="63">
        <v>1979832.83</v>
      </c>
      <c r="J22" s="26">
        <f>H22/E22*100</f>
        <v>44.311003897045786</v>
      </c>
      <c r="K22" s="8"/>
      <c r="L22" s="8"/>
      <c r="M22" s="8"/>
      <c r="N22" s="8"/>
      <c r="O22" s="8"/>
      <c r="P22" s="8"/>
      <c r="Q22" s="8"/>
      <c r="R22" s="8"/>
    </row>
    <row r="23" spans="1:18" s="5" customFormat="1" ht="12.75" customHeight="1" x14ac:dyDescent="0.2">
      <c r="A23" s="66"/>
      <c r="B23" s="67"/>
      <c r="C23" s="68"/>
      <c r="D23" s="69"/>
      <c r="E23" s="59">
        <f>E22</f>
        <v>3153288.59</v>
      </c>
      <c r="F23" s="59">
        <f>F22</f>
        <v>3153288.59</v>
      </c>
      <c r="G23" s="62"/>
      <c r="H23" s="29">
        <f>H22</f>
        <v>1397253.83</v>
      </c>
      <c r="I23" s="29">
        <f>I22</f>
        <v>1979832.83</v>
      </c>
      <c r="J23" s="26"/>
      <c r="K23" s="8"/>
      <c r="L23" s="8"/>
      <c r="M23" s="8"/>
      <c r="N23" s="8"/>
      <c r="O23" s="8"/>
      <c r="P23" s="8"/>
      <c r="Q23" s="8"/>
      <c r="R23" s="8"/>
    </row>
    <row r="24" spans="1:18" s="5" customFormat="1" x14ac:dyDescent="0.2">
      <c r="A24" s="30"/>
      <c r="B24" s="31"/>
      <c r="C24" s="31" t="s">
        <v>8</v>
      </c>
      <c r="D24" s="32"/>
      <c r="E24" s="59">
        <f>E22+E21+E18+E16+E12</f>
        <v>130646586.47999999</v>
      </c>
      <c r="F24" s="59">
        <f>F22+F21+F18+F16+F12</f>
        <v>130640461.62</v>
      </c>
      <c r="G24" s="59"/>
      <c r="H24" s="59">
        <f>H22+H21+H18+H16+H12</f>
        <v>85339585.24000001</v>
      </c>
      <c r="I24" s="59">
        <f>I22+I21+I18+I16+I12</f>
        <v>86657128.340000004</v>
      </c>
      <c r="J24" s="25">
        <f>H24/E24*100</f>
        <v>65.320945261026168</v>
      </c>
      <c r="K24" s="8"/>
      <c r="L24" s="8"/>
      <c r="M24" s="8"/>
      <c r="N24" s="8"/>
      <c r="O24" s="8"/>
      <c r="P24" s="8"/>
      <c r="Q24" s="8"/>
      <c r="R24" s="8"/>
    </row>
    <row r="25" spans="1:18" s="4" customFormat="1" ht="22.5" customHeight="1" x14ac:dyDescent="0.2">
      <c r="A25" s="48"/>
      <c r="B25" s="48"/>
      <c r="C25" s="48"/>
      <c r="D25" s="49"/>
      <c r="E25" s="48"/>
      <c r="F25" s="48"/>
      <c r="G25" s="50"/>
      <c r="H25" s="48"/>
      <c r="I25" s="48"/>
      <c r="J25" s="51"/>
      <c r="K25" s="9"/>
      <c r="L25" s="9"/>
      <c r="M25" s="9"/>
      <c r="N25" s="9"/>
      <c r="O25" s="9"/>
      <c r="P25" s="9"/>
      <c r="Q25" s="9"/>
      <c r="R25" s="9"/>
    </row>
    <row r="26" spans="1:18" s="4" customFormat="1" ht="22.5" customHeight="1" x14ac:dyDescent="0.2">
      <c r="A26" s="48"/>
      <c r="B26" s="48"/>
      <c r="C26" s="48"/>
      <c r="D26" s="49"/>
      <c r="E26" s="48"/>
      <c r="F26" s="48"/>
      <c r="G26" s="50"/>
      <c r="H26" s="48"/>
      <c r="I26" s="48"/>
      <c r="J26" s="51"/>
      <c r="K26" s="9"/>
      <c r="L26" s="9"/>
      <c r="M26" s="9"/>
      <c r="N26" s="9"/>
      <c r="O26" s="9"/>
      <c r="P26" s="9"/>
      <c r="Q26" s="9"/>
      <c r="R26" s="9"/>
    </row>
    <row r="27" spans="1:18" s="13" customFormat="1" ht="15.75" x14ac:dyDescent="0.25">
      <c r="A27" s="14"/>
      <c r="B27" s="14"/>
      <c r="D27" s="1"/>
      <c r="E27" s="1"/>
      <c r="F27" s="1"/>
      <c r="G27" s="1"/>
      <c r="H27" s="3"/>
      <c r="I27" s="14"/>
    </row>
    <row r="28" spans="1:18" s="13" customFormat="1" ht="15.75" x14ac:dyDescent="0.25">
      <c r="B28" s="47"/>
      <c r="C28" s="14"/>
      <c r="D28" s="14"/>
      <c r="E28" s="14"/>
      <c r="F28" s="14"/>
      <c r="G28" s="14"/>
      <c r="H28" s="14"/>
      <c r="I28" s="14"/>
    </row>
    <row r="29" spans="1:18" s="13" customFormat="1" ht="15.75" x14ac:dyDescent="0.25">
      <c r="B29" s="47"/>
      <c r="C29" s="6"/>
      <c r="D29" s="14"/>
      <c r="E29" s="14"/>
      <c r="F29" s="14"/>
      <c r="G29" s="14"/>
      <c r="H29" s="14"/>
      <c r="I29" s="14"/>
    </row>
    <row r="30" spans="1:18" s="13" customFormat="1" ht="15.75" x14ac:dyDescent="0.25">
      <c r="B30" s="47"/>
      <c r="C30" s="6"/>
      <c r="D30" s="14"/>
      <c r="E30" s="14"/>
      <c r="F30" s="14"/>
      <c r="G30" s="14"/>
      <c r="H30" s="14"/>
      <c r="I30" s="14"/>
    </row>
    <row r="31" spans="1:18" s="13" customFormat="1" ht="15.75" x14ac:dyDescent="0.25">
      <c r="B31" s="47"/>
      <c r="C31" s="6"/>
      <c r="D31" s="14"/>
      <c r="E31" s="14"/>
      <c r="F31" s="14"/>
      <c r="G31" s="14"/>
      <c r="H31" s="14"/>
      <c r="I31" s="14"/>
    </row>
    <row r="32" spans="1:18" s="13" customFormat="1" ht="15.75" x14ac:dyDescent="0.25">
      <c r="B32" s="53"/>
      <c r="C32" s="6"/>
      <c r="D32" s="14"/>
      <c r="E32" s="14"/>
      <c r="F32" s="14"/>
      <c r="G32" s="14"/>
      <c r="H32" s="14"/>
      <c r="I32" s="14"/>
    </row>
    <row r="33" spans="1:9" s="5" customFormat="1" x14ac:dyDescent="0.2">
      <c r="A33" s="19"/>
      <c r="B33" s="11"/>
    </row>
    <row r="34" spans="1:9" x14ac:dyDescent="0.2">
      <c r="A34" s="20"/>
      <c r="B34" s="11"/>
    </row>
    <row r="35" spans="1:9" s="5" customFormat="1" x14ac:dyDescent="0.2">
      <c r="A35" s="11"/>
      <c r="B35" s="53"/>
      <c r="I35" s="11"/>
    </row>
    <row r="36" spans="1:9" s="5" customFormat="1" x14ac:dyDescent="0.2">
      <c r="A36" s="11"/>
      <c r="B36" s="11"/>
      <c r="C36" s="11"/>
      <c r="D36" s="6"/>
      <c r="E36" s="6"/>
      <c r="F36" s="6"/>
      <c r="G36" s="6"/>
      <c r="H36" s="7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 x14ac:dyDescent="0.2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 x14ac:dyDescent="0.2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 x14ac:dyDescent="0.2">
      <c r="A89" s="11"/>
      <c r="B89" s="11"/>
      <c r="C89" s="11"/>
      <c r="D89" s="11"/>
      <c r="E89" s="11"/>
      <c r="F89" s="11"/>
      <c r="G89" s="11"/>
      <c r="H89" s="11"/>
      <c r="I89" s="11"/>
    </row>
    <row r="90" spans="1:9" s="5" customFormat="1" x14ac:dyDescent="0.2">
      <c r="A90" s="11"/>
      <c r="B90" s="11"/>
      <c r="D90" s="11"/>
      <c r="E90" s="11"/>
      <c r="F90" s="11"/>
      <c r="G90" s="11"/>
      <c r="H90" s="11"/>
      <c r="I90" s="11"/>
    </row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/>
    <row r="298" spans="3:3" s="5" customFormat="1" x14ac:dyDescent="0.2"/>
    <row r="299" spans="3:3" s="5" customFormat="1" x14ac:dyDescent="0.2"/>
    <row r="300" spans="3:3" s="5" customFormat="1" x14ac:dyDescent="0.2"/>
    <row r="301" spans="3:3" s="5" customFormat="1" x14ac:dyDescent="0.2">
      <c r="C301" s="1"/>
    </row>
  </sheetData>
  <mergeCells count="20">
    <mergeCell ref="A18:C18"/>
    <mergeCell ref="K19:L19"/>
    <mergeCell ref="A13:A14"/>
    <mergeCell ref="B13:B15"/>
    <mergeCell ref="J4:J5"/>
    <mergeCell ref="A6:J6"/>
    <mergeCell ref="A16:C16"/>
    <mergeCell ref="A12:C12"/>
    <mergeCell ref="B7:B11"/>
    <mergeCell ref="A7:A11"/>
    <mergeCell ref="F7:F11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2021-10-20T11:46:22Z</cp:lastPrinted>
  <dcterms:created xsi:type="dcterms:W3CDTF">1996-10-08T23:32:33Z</dcterms:created>
  <dcterms:modified xsi:type="dcterms:W3CDTF">2021-10-20T11:46:50Z</dcterms:modified>
</cp:coreProperties>
</file>