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SERVER06\Obmen\310-к\"/>
    </mc:Choice>
  </mc:AlternateContent>
  <xr:revisionPtr revIDLastSave="0" documentId="8_{C4F3E091-1BB9-48D3-98F1-56AD8AFF5FC6}" xr6:coauthVersionLast="45" xr6:coauthVersionMax="45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3" l="1"/>
  <c r="D15" i="3"/>
  <c r="F15" i="3"/>
  <c r="G15" i="3"/>
  <c r="H15" i="3"/>
  <c r="I15" i="3"/>
  <c r="I20" i="3"/>
  <c r="F20" i="3"/>
  <c r="E20" i="3"/>
  <c r="E15" i="3"/>
  <c r="F12" i="3"/>
  <c r="H12" i="3"/>
  <c r="I12" i="3"/>
  <c r="E12" i="3"/>
  <c r="J14" i="3"/>
  <c r="H17" i="3"/>
  <c r="E17" i="3"/>
  <c r="I17" i="3"/>
  <c r="F17" i="3"/>
  <c r="J13" i="3"/>
  <c r="J8" i="3"/>
  <c r="J9" i="3"/>
  <c r="J10" i="3"/>
  <c r="J11" i="3"/>
  <c r="J16" i="3"/>
  <c r="J18" i="3"/>
  <c r="J19" i="3"/>
  <c r="J7" i="3"/>
  <c r="J17" i="3" l="1"/>
  <c r="J12" i="3"/>
  <c r="J20" i="3"/>
  <c r="J15" i="3"/>
</calcChain>
</file>

<file path=xl/sharedStrings.xml><?xml version="1.0" encoding="utf-8"?>
<sst xmlns="http://schemas.openxmlformats.org/spreadsheetml/2006/main" count="79" uniqueCount="55">
  <si>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</si>
  <si>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</si>
  <si>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</si>
  <si>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</si>
  <si>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</si>
  <si>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</si>
  <si>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</si>
  <si>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</si>
  <si>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</si>
  <si>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</si>
  <si>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</si>
  <si>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</si>
  <si>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</si>
  <si>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</si>
  <si>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</si>
  <si>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</si>
  <si>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</si>
  <si>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</si>
  <si>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</si>
  <si>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</si>
  <si>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</si>
  <si>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</si>
  <si>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</si>
  <si>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</si>
  <si>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</si>
  <si>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</si>
  <si>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</si>
  <si>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</si>
  <si>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</si>
  <si>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</si>
  <si>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</si>
  <si>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</si>
  <si>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</si>
  <si>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</si>
  <si>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</si>
  <si>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</si>
  <si>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</si>
  <si>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</si>
  <si>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</si>
  <si>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</si>
  <si>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</si>
  <si>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</si>
  <si>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</si>
  <si>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</si>
  <si>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</si>
  <si>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Количество выездов (поисковые и аварийно-спасательные работы)</t>
  </si>
  <si>
    <t xml:space="preserve">Число обучающихся </t>
  </si>
  <si>
    <t xml:space="preserve">Площадь обработанных очагов </t>
  </si>
  <si>
    <t>человеко-час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</si>
  <si>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01.04.2020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</si>
  <si>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2020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</si>
  <si>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2020 год</t>
    </r>
  </si>
  <si>
    <t xml:space="preserve">Реализация дополнительных  профессиональных программ повышения квалификации 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</si>
  <si>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2020год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</si>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</sst>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right" vertical="top"/>
    </xf>
    <xf numFmtId="4" fontId="15" fillId="0" borderId="1" xfId="0" applyNumberFormat="1" applyFont="1" applyFill="1" applyBorder="1" applyAlignment="1">
      <alignment vertical="top"/>
    </xf>
    <xf numFmtId="4" fontId="15" fillId="0" borderId="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3" fontId="15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justify" wrapText="1"/>
    </xf>
    <xf numFmtId="3" fontId="10" fillId="0" borderId="1" xfId="0" applyNumberFormat="1" applyFont="1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" fontId="2" fillId="0" borderId="5" xfId="0" applyNumberFormat="1" applyFont="1" applyFill="1" applyBorder="1" applyAlignment="1">
      <alignment horizontal="left" vertical="top" wrapText="1"/>
    </xf>
    <xf numFmtId="4" fontId="2" fillId="0" borderId="4" xfId="0" applyNumberFormat="1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opLeftCell="A7" zoomScale="120" zoomScaleNormal="120" zoomScaleSheetLayoutView="120" workbookViewId="0">
      <selection activeCell="E3" sqref="E3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74" t="s">
        <v>10</v>
      </c>
      <c r="B1" s="74"/>
      <c r="C1" s="74"/>
      <c r="D1" s="74"/>
      <c r="E1" s="74"/>
      <c r="F1" s="74"/>
      <c r="G1" s="74"/>
    </row>
    <row r="2" spans="1:11" ht="24" customHeight="1" x14ac:dyDescent="0.2">
      <c r="A2" s="75" t="s">
        <v>49</v>
      </c>
      <c r="B2" s="75"/>
      <c r="C2" s="75"/>
      <c r="D2" s="75"/>
      <c r="E2" s="75"/>
      <c r="F2" s="75"/>
      <c r="G2" s="75"/>
    </row>
    <row r="3" spans="1:11" ht="71.25" customHeight="1" x14ac:dyDescent="0.2">
      <c r="A3" s="12" t="s">
        <v>0</v>
      </c>
      <c r="B3" s="12" t="s">
        <v>3</v>
      </c>
      <c r="C3" s="12" t="s">
        <v>4</v>
      </c>
      <c r="D3" s="67" t="s">
        <v>53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76" t="s">
        <v>12</v>
      </c>
      <c r="B4" s="76"/>
      <c r="C4" s="76"/>
      <c r="D4" s="76"/>
      <c r="E4" s="76"/>
      <c r="F4" s="76"/>
      <c r="G4" s="76"/>
    </row>
    <row r="5" spans="1:11" s="5" customFormat="1" ht="30.75" customHeight="1" x14ac:dyDescent="0.2">
      <c r="A5" s="72" t="s">
        <v>19</v>
      </c>
      <c r="B5" s="16" t="s">
        <v>45</v>
      </c>
      <c r="C5" s="17" t="s">
        <v>7</v>
      </c>
      <c r="D5" s="41">
        <v>280</v>
      </c>
      <c r="E5" s="36">
        <v>53</v>
      </c>
      <c r="F5" s="17"/>
      <c r="G5" s="15" t="s">
        <v>9</v>
      </c>
    </row>
    <row r="6" spans="1:11" s="5" customFormat="1" ht="32.25" customHeight="1" x14ac:dyDescent="0.2">
      <c r="A6" s="73"/>
      <c r="B6" s="16" t="s">
        <v>20</v>
      </c>
      <c r="C6" s="17" t="s">
        <v>7</v>
      </c>
      <c r="D6" s="41">
        <v>50</v>
      </c>
      <c r="E6" s="36">
        <v>16</v>
      </c>
      <c r="F6" s="17"/>
      <c r="G6" s="15" t="s">
        <v>9</v>
      </c>
    </row>
    <row r="7" spans="1:11" s="5" customFormat="1" ht="27" customHeight="1" x14ac:dyDescent="0.2">
      <c r="A7" s="73"/>
      <c r="B7" s="16" t="s">
        <v>21</v>
      </c>
      <c r="C7" s="17" t="s">
        <v>7</v>
      </c>
      <c r="D7" s="41">
        <v>65</v>
      </c>
      <c r="E7" s="36">
        <v>17</v>
      </c>
      <c r="F7" s="17"/>
      <c r="G7" s="15" t="s">
        <v>9</v>
      </c>
    </row>
    <row r="8" spans="1:11" s="5" customFormat="1" ht="27.75" customHeight="1" x14ac:dyDescent="0.2">
      <c r="A8" s="73"/>
      <c r="B8" s="16" t="s">
        <v>46</v>
      </c>
      <c r="C8" s="18" t="s">
        <v>48</v>
      </c>
      <c r="D8" s="41">
        <v>5004</v>
      </c>
      <c r="E8" s="36">
        <v>1620</v>
      </c>
      <c r="F8" s="17"/>
      <c r="G8" s="15" t="s">
        <v>9</v>
      </c>
    </row>
    <row r="9" spans="1:11" s="5" customFormat="1" ht="20.25" customHeight="1" x14ac:dyDescent="0.2">
      <c r="A9" s="73"/>
      <c r="B9" s="15" t="s">
        <v>47</v>
      </c>
      <c r="C9" s="17" t="s">
        <v>22</v>
      </c>
      <c r="D9" s="41">
        <v>6926644</v>
      </c>
      <c r="E9" s="41">
        <v>103992</v>
      </c>
      <c r="F9" s="17"/>
      <c r="G9" s="15" t="s">
        <v>9</v>
      </c>
    </row>
    <row r="10" spans="1:11" s="5" customFormat="1" ht="20.25" customHeight="1" x14ac:dyDescent="0.2">
      <c r="A10" s="77" t="s">
        <v>17</v>
      </c>
      <c r="B10" s="16" t="s">
        <v>23</v>
      </c>
      <c r="C10" s="18" t="s">
        <v>24</v>
      </c>
      <c r="D10" s="42">
        <v>58025</v>
      </c>
      <c r="E10" s="42">
        <v>21321</v>
      </c>
      <c r="F10" s="27"/>
      <c r="G10" s="15" t="s">
        <v>9</v>
      </c>
    </row>
    <row r="11" spans="1:11" s="5" customFormat="1" ht="23.25" customHeight="1" x14ac:dyDescent="0.2">
      <c r="A11" s="78"/>
      <c r="B11" s="16" t="s">
        <v>33</v>
      </c>
      <c r="C11" s="24" t="s">
        <v>24</v>
      </c>
      <c r="D11" s="42">
        <v>10</v>
      </c>
      <c r="E11" s="42">
        <v>70</v>
      </c>
      <c r="F11" s="43"/>
      <c r="G11" s="38" t="s">
        <v>9</v>
      </c>
    </row>
    <row r="12" spans="1:11" s="5" customFormat="1" ht="28.5" customHeight="1" x14ac:dyDescent="0.2">
      <c r="A12" s="15" t="s">
        <v>13</v>
      </c>
      <c r="B12" s="16" t="s">
        <v>25</v>
      </c>
      <c r="C12" s="18" t="s">
        <v>24</v>
      </c>
      <c r="D12" s="42">
        <v>150</v>
      </c>
      <c r="E12" s="42">
        <v>32</v>
      </c>
      <c r="F12" s="37"/>
      <c r="G12" s="15" t="s">
        <v>9</v>
      </c>
    </row>
    <row r="13" spans="1:11" s="5" customFormat="1" ht="36.75" customHeight="1" x14ac:dyDescent="0.2">
      <c r="A13" s="15" t="s">
        <v>38</v>
      </c>
      <c r="B13" s="45" t="s">
        <v>40</v>
      </c>
      <c r="C13" s="39" t="s">
        <v>41</v>
      </c>
      <c r="D13" s="70">
        <v>195</v>
      </c>
      <c r="E13" s="70">
        <v>195</v>
      </c>
      <c r="F13" s="37"/>
      <c r="G13" s="15" t="s">
        <v>9</v>
      </c>
      <c r="H13" s="33"/>
      <c r="I13" s="33"/>
      <c r="J13" s="33"/>
      <c r="K13" s="34"/>
    </row>
    <row r="14" spans="1:11" s="5" customFormat="1" ht="18.75" customHeight="1" x14ac:dyDescent="0.2">
      <c r="A14" s="15"/>
      <c r="B14" s="16" t="s">
        <v>35</v>
      </c>
      <c r="C14" s="18" t="s">
        <v>22</v>
      </c>
      <c r="D14" s="42">
        <v>1086019</v>
      </c>
      <c r="E14" s="42">
        <v>1086019</v>
      </c>
      <c r="F14" s="37"/>
      <c r="G14" s="15" t="s">
        <v>9</v>
      </c>
    </row>
    <row r="17" spans="1:4" x14ac:dyDescent="0.2">
      <c r="D17" s="1" t="s">
        <v>54</v>
      </c>
    </row>
    <row r="23" spans="1:4" x14ac:dyDescent="0.2">
      <c r="A23" s="46"/>
    </row>
  </sheetData>
  <mergeCells count="5">
    <mergeCell ref="A5:A9"/>
    <mergeCell ref="A1:G1"/>
    <mergeCell ref="A2:G2"/>
    <mergeCell ref="A4:G4"/>
    <mergeCell ref="A10:A11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97"/>
  <sheetViews>
    <sheetView tabSelected="1" zoomScaleNormal="120" zoomScaleSheetLayoutView="120" workbookViewId="0">
      <pane ySplit="5" topLeftCell="A6" activePane="bottomLeft" state="frozen"/>
      <selection pane="bottomLeft" activeCell="I12" sqref="I12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96" t="s">
        <v>11</v>
      </c>
      <c r="B1" s="96"/>
      <c r="C1" s="96"/>
      <c r="D1" s="96"/>
      <c r="E1" s="96"/>
      <c r="F1" s="96"/>
      <c r="G1" s="96"/>
      <c r="H1" s="96"/>
      <c r="I1" s="96"/>
    </row>
    <row r="2" spans="1:18" ht="15.75" x14ac:dyDescent="0.2">
      <c r="A2" s="97" t="s">
        <v>49</v>
      </c>
      <c r="B2" s="97"/>
      <c r="C2" s="97"/>
      <c r="D2" s="97"/>
      <c r="E2" s="97"/>
      <c r="F2" s="97"/>
      <c r="G2" s="97"/>
      <c r="H2" s="97"/>
      <c r="I2" s="97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87" t="s">
        <v>16</v>
      </c>
      <c r="B4" s="87" t="s">
        <v>0</v>
      </c>
      <c r="C4" s="87" t="s">
        <v>31</v>
      </c>
      <c r="D4" s="88" t="s">
        <v>50</v>
      </c>
      <c r="E4" s="89"/>
      <c r="F4" s="87" t="s">
        <v>1</v>
      </c>
      <c r="G4" s="88" t="s">
        <v>51</v>
      </c>
      <c r="H4" s="89"/>
      <c r="I4" s="87" t="s">
        <v>15</v>
      </c>
      <c r="J4" s="79" t="s">
        <v>14</v>
      </c>
      <c r="K4" s="2"/>
    </row>
    <row r="5" spans="1:18" ht="25.5" x14ac:dyDescent="0.2">
      <c r="A5" s="87"/>
      <c r="B5" s="87"/>
      <c r="C5" s="87"/>
      <c r="D5" s="12" t="s">
        <v>44</v>
      </c>
      <c r="E5" s="12" t="s">
        <v>42</v>
      </c>
      <c r="F5" s="87"/>
      <c r="G5" s="12" t="s">
        <v>2</v>
      </c>
      <c r="H5" s="12" t="s">
        <v>43</v>
      </c>
      <c r="I5" s="87"/>
      <c r="J5" s="80"/>
    </row>
    <row r="6" spans="1:18" ht="21.75" customHeight="1" x14ac:dyDescent="0.2">
      <c r="A6" s="81" t="s">
        <v>12</v>
      </c>
      <c r="B6" s="82"/>
      <c r="C6" s="82"/>
      <c r="D6" s="82"/>
      <c r="E6" s="82"/>
      <c r="F6" s="82"/>
      <c r="G6" s="82"/>
      <c r="H6" s="82"/>
      <c r="I6" s="82"/>
      <c r="J6" s="83"/>
    </row>
    <row r="7" spans="1:18" s="5" customFormat="1" ht="51" x14ac:dyDescent="0.2">
      <c r="A7" s="91">
        <v>1</v>
      </c>
      <c r="B7" s="72" t="s">
        <v>19</v>
      </c>
      <c r="C7" s="16" t="s">
        <v>26</v>
      </c>
      <c r="D7" s="22">
        <v>280</v>
      </c>
      <c r="E7" s="35">
        <v>9027200</v>
      </c>
      <c r="F7" s="23">
        <v>456000</v>
      </c>
      <c r="G7" s="36">
        <v>53</v>
      </c>
      <c r="H7" s="35">
        <v>1708720</v>
      </c>
      <c r="I7" s="35">
        <v>1708720</v>
      </c>
      <c r="J7" s="26">
        <f>H7/E7*100</f>
        <v>18.928571428571427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92"/>
      <c r="B8" s="72"/>
      <c r="C8" s="16" t="s">
        <v>27</v>
      </c>
      <c r="D8" s="22">
        <v>50</v>
      </c>
      <c r="E8" s="35">
        <v>1676500</v>
      </c>
      <c r="F8" s="101">
        <v>12896000</v>
      </c>
      <c r="G8" s="36">
        <v>16</v>
      </c>
      <c r="H8" s="35">
        <v>536400</v>
      </c>
      <c r="I8" s="35">
        <v>536400</v>
      </c>
      <c r="J8" s="26">
        <f t="shared" ref="J8:J20" si="0">H8/E8*100</f>
        <v>31.995228153892036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93"/>
      <c r="B9" s="90"/>
      <c r="C9" s="16" t="s">
        <v>28</v>
      </c>
      <c r="D9" s="22">
        <v>65</v>
      </c>
      <c r="E9" s="35">
        <v>2192300</v>
      </c>
      <c r="F9" s="102"/>
      <c r="G9" s="36">
        <v>17</v>
      </c>
      <c r="H9" s="35">
        <v>553067.93000000005</v>
      </c>
      <c r="I9" s="35">
        <v>553067.93000000005</v>
      </c>
      <c r="J9" s="26">
        <f t="shared" si="0"/>
        <v>25.227748483328018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94"/>
      <c r="B10" s="73"/>
      <c r="C10" s="52" t="s">
        <v>52</v>
      </c>
      <c r="D10" s="22">
        <v>5004</v>
      </c>
      <c r="E10" s="23">
        <v>456000</v>
      </c>
      <c r="F10" s="103"/>
      <c r="G10" s="41">
        <v>1620</v>
      </c>
      <c r="H10" s="23">
        <v>111886.44</v>
      </c>
      <c r="I10" s="23">
        <v>111886.44</v>
      </c>
      <c r="J10" s="26">
        <f t="shared" si="0"/>
        <v>24.5365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95"/>
      <c r="B11" s="73"/>
      <c r="C11" s="15" t="s">
        <v>37</v>
      </c>
      <c r="D11" s="22">
        <v>6926644</v>
      </c>
      <c r="E11" s="23">
        <v>1294000</v>
      </c>
      <c r="F11" s="23">
        <v>1294000</v>
      </c>
      <c r="G11" s="41">
        <v>103992</v>
      </c>
      <c r="H11" s="23">
        <v>208003.47</v>
      </c>
      <c r="I11" s="23">
        <v>208003.47</v>
      </c>
      <c r="J11" s="26">
        <f t="shared" si="0"/>
        <v>16.074456723338486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84" t="s">
        <v>8</v>
      </c>
      <c r="B12" s="85"/>
      <c r="C12" s="86"/>
      <c r="D12" s="28"/>
      <c r="E12" s="29">
        <f>SUM(E7:E11)</f>
        <v>14646000</v>
      </c>
      <c r="F12" s="29">
        <f>SUM(F7:F11)</f>
        <v>14646000</v>
      </c>
      <c r="G12" s="54"/>
      <c r="H12" s="29">
        <f>SUM(H7:H11)</f>
        <v>3118077.8400000003</v>
      </c>
      <c r="I12" s="29">
        <f>SUM(I7:I11)</f>
        <v>3118077.8400000003</v>
      </c>
      <c r="J12" s="25">
        <f t="shared" si="0"/>
        <v>21.289620647275708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91">
        <v>3</v>
      </c>
      <c r="B13" s="77" t="s">
        <v>18</v>
      </c>
      <c r="C13" s="16" t="s">
        <v>29</v>
      </c>
      <c r="D13" s="21">
        <v>58025</v>
      </c>
      <c r="E13" s="44">
        <v>24863175.82</v>
      </c>
      <c r="F13" s="44">
        <v>24863175.82</v>
      </c>
      <c r="G13" s="42">
        <v>21321</v>
      </c>
      <c r="H13" s="44">
        <v>5275196.55</v>
      </c>
      <c r="I13" s="44">
        <v>5275196.55</v>
      </c>
      <c r="J13" s="26">
        <f t="shared" si="0"/>
        <v>21.216905628590769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customHeight="1" x14ac:dyDescent="0.2">
      <c r="A14" s="94"/>
      <c r="B14" s="100"/>
      <c r="C14" s="16" t="s">
        <v>34</v>
      </c>
      <c r="D14" s="21">
        <v>10</v>
      </c>
      <c r="E14" s="44">
        <v>900000</v>
      </c>
      <c r="F14" s="44">
        <v>900000</v>
      </c>
      <c r="G14" s="42">
        <v>70</v>
      </c>
      <c r="H14" s="44">
        <v>0</v>
      </c>
      <c r="I14" s="44">
        <v>0</v>
      </c>
      <c r="J14" s="26">
        <f t="shared" si="0"/>
        <v>0</v>
      </c>
      <c r="K14" s="8"/>
      <c r="L14" s="8"/>
      <c r="M14" s="8"/>
      <c r="N14" s="8"/>
      <c r="O14" s="8"/>
      <c r="P14" s="8"/>
      <c r="Q14" s="8"/>
      <c r="R14" s="8"/>
    </row>
    <row r="15" spans="1:18" s="5" customFormat="1" x14ac:dyDescent="0.2">
      <c r="A15" s="84" t="s">
        <v>8</v>
      </c>
      <c r="B15" s="85"/>
      <c r="C15" s="86"/>
      <c r="D15" s="69">
        <f>D14+D13</f>
        <v>58035</v>
      </c>
      <c r="E15" s="63">
        <f>SUM(E13:E14)</f>
        <v>25763175.82</v>
      </c>
      <c r="F15" s="66">
        <f t="shared" ref="F15:I15" si="1">SUM(F13:F14)</f>
        <v>25763175.82</v>
      </c>
      <c r="G15" s="68">
        <f t="shared" si="1"/>
        <v>21391</v>
      </c>
      <c r="H15" s="66">
        <f t="shared" si="1"/>
        <v>5275196.55</v>
      </c>
      <c r="I15" s="66">
        <f t="shared" si="1"/>
        <v>5275196.55</v>
      </c>
      <c r="J15" s="25">
        <f t="shared" si="0"/>
        <v>20.475723128453964</v>
      </c>
      <c r="K15" s="8"/>
      <c r="L15" s="8"/>
      <c r="M15" s="8"/>
      <c r="N15" s="8"/>
      <c r="O15" s="8"/>
      <c r="P15" s="8"/>
      <c r="Q15" s="8"/>
      <c r="R15" s="8"/>
    </row>
    <row r="16" spans="1:18" s="5" customFormat="1" ht="25.5" x14ac:dyDescent="0.2">
      <c r="A16" s="21">
        <v>4</v>
      </c>
      <c r="B16" s="15" t="s">
        <v>13</v>
      </c>
      <c r="C16" s="16" t="s">
        <v>30</v>
      </c>
      <c r="D16" s="22">
        <v>150</v>
      </c>
      <c r="E16" s="35">
        <v>3850000</v>
      </c>
      <c r="F16" s="35">
        <v>3850000</v>
      </c>
      <c r="G16" s="41">
        <v>32</v>
      </c>
      <c r="H16" s="35">
        <v>886655.81</v>
      </c>
      <c r="I16" s="35">
        <v>893672.89</v>
      </c>
      <c r="J16" s="26">
        <f t="shared" si="0"/>
        <v>23.030021038961042</v>
      </c>
      <c r="K16" s="8"/>
      <c r="L16" s="8"/>
      <c r="M16" s="8"/>
      <c r="N16" s="8"/>
      <c r="O16" s="8"/>
      <c r="P16" s="8"/>
      <c r="Q16" s="8"/>
      <c r="R16" s="8"/>
    </row>
    <row r="17" spans="1:18" s="5" customFormat="1" x14ac:dyDescent="0.2">
      <c r="A17" s="84" t="s">
        <v>8</v>
      </c>
      <c r="B17" s="85"/>
      <c r="C17" s="86"/>
      <c r="D17" s="28"/>
      <c r="E17" s="53">
        <f>SUM(E16)</f>
        <v>3850000</v>
      </c>
      <c r="F17" s="53">
        <f>F16</f>
        <v>3850000</v>
      </c>
      <c r="G17" s="64"/>
      <c r="H17" s="29">
        <f>SUM(H16)</f>
        <v>886655.81</v>
      </c>
      <c r="I17" s="29">
        <f>SUM(I16)</f>
        <v>893672.89</v>
      </c>
      <c r="J17" s="25">
        <f t="shared" si="0"/>
        <v>23.030021038961042</v>
      </c>
      <c r="K17" s="8"/>
      <c r="L17" s="8"/>
      <c r="M17" s="8"/>
      <c r="N17" s="8"/>
      <c r="O17" s="8"/>
      <c r="P17" s="8"/>
      <c r="Q17" s="8"/>
      <c r="R17" s="8"/>
    </row>
    <row r="18" spans="1:18" s="5" customFormat="1" ht="66" customHeight="1" x14ac:dyDescent="0.2">
      <c r="A18" s="60">
        <v>5</v>
      </c>
      <c r="B18" s="61" t="s">
        <v>38</v>
      </c>
      <c r="C18" s="57" t="s">
        <v>39</v>
      </c>
      <c r="D18" s="39">
        <v>195</v>
      </c>
      <c r="E18" s="35">
        <v>23800000</v>
      </c>
      <c r="F18" s="35">
        <v>23800000</v>
      </c>
      <c r="G18" s="39">
        <v>195</v>
      </c>
      <c r="H18" s="23">
        <v>10771194.08</v>
      </c>
      <c r="I18" s="23">
        <v>10776632.119999999</v>
      </c>
      <c r="J18" s="26">
        <f t="shared" si="0"/>
        <v>45.257117983193282</v>
      </c>
      <c r="K18" s="98"/>
      <c r="L18" s="99"/>
      <c r="M18" s="8"/>
      <c r="N18" s="8"/>
      <c r="O18" s="8"/>
      <c r="P18" s="8"/>
      <c r="Q18" s="8"/>
      <c r="R18" s="8"/>
    </row>
    <row r="19" spans="1:18" s="5" customFormat="1" ht="32.25" customHeight="1" x14ac:dyDescent="0.2">
      <c r="A19" s="62"/>
      <c r="B19" s="61" t="s">
        <v>38</v>
      </c>
      <c r="C19" s="59" t="s">
        <v>36</v>
      </c>
      <c r="D19" s="71">
        <v>1086019</v>
      </c>
      <c r="E19" s="35">
        <v>18175000</v>
      </c>
      <c r="F19" s="35">
        <v>18175000</v>
      </c>
      <c r="G19" s="71">
        <v>1086019</v>
      </c>
      <c r="H19" s="23">
        <v>3880479.55</v>
      </c>
      <c r="I19" s="23">
        <v>3885875.29</v>
      </c>
      <c r="J19" s="26">
        <f t="shared" si="0"/>
        <v>21.350644016506191</v>
      </c>
      <c r="K19" s="8"/>
      <c r="L19" s="8"/>
      <c r="M19" s="8"/>
      <c r="N19" s="8"/>
      <c r="O19" s="8"/>
      <c r="P19" s="8"/>
      <c r="Q19" s="8"/>
      <c r="R19" s="8"/>
    </row>
    <row r="20" spans="1:18" s="5" customFormat="1" x14ac:dyDescent="0.2">
      <c r="A20" s="30"/>
      <c r="B20" s="31"/>
      <c r="C20" s="31" t="s">
        <v>8</v>
      </c>
      <c r="D20" s="32"/>
      <c r="E20" s="58">
        <f>E18+E19</f>
        <v>41975000</v>
      </c>
      <c r="F20" s="58">
        <f>F18+F19</f>
        <v>41975000</v>
      </c>
      <c r="G20" s="55"/>
      <c r="H20" s="65">
        <f>H18+H19</f>
        <v>14651673.629999999</v>
      </c>
      <c r="I20" s="65">
        <f>I18+I19</f>
        <v>14662507.41</v>
      </c>
      <c r="J20" s="25">
        <f t="shared" si="0"/>
        <v>34.905714425253123</v>
      </c>
      <c r="K20" s="8"/>
      <c r="L20" s="8"/>
      <c r="M20" s="8"/>
      <c r="N20" s="8"/>
      <c r="O20" s="8"/>
      <c r="P20" s="8"/>
      <c r="Q20" s="8"/>
      <c r="R20" s="8"/>
    </row>
    <row r="21" spans="1:18" s="4" customFormat="1" ht="22.5" customHeight="1" x14ac:dyDescent="0.2">
      <c r="A21" s="48"/>
      <c r="B21" s="48"/>
      <c r="C21" s="48"/>
      <c r="D21" s="49"/>
      <c r="E21" s="48"/>
      <c r="F21" s="48"/>
      <c r="G21" s="50"/>
      <c r="H21" s="48"/>
      <c r="I21" s="48"/>
      <c r="J21" s="51"/>
      <c r="K21" s="9"/>
      <c r="L21" s="9"/>
      <c r="M21" s="9"/>
      <c r="N21" s="9"/>
      <c r="O21" s="9"/>
      <c r="P21" s="9"/>
      <c r="Q21" s="9"/>
      <c r="R21" s="9"/>
    </row>
    <row r="22" spans="1:18" s="4" customFormat="1" ht="22.5" customHeight="1" x14ac:dyDescent="0.2">
      <c r="A22" s="48"/>
      <c r="B22" s="48"/>
      <c r="C22" s="48"/>
      <c r="D22" s="49"/>
      <c r="E22" s="48"/>
      <c r="F22" s="48"/>
      <c r="G22" s="50"/>
      <c r="H22" s="48"/>
      <c r="I22" s="48"/>
      <c r="J22" s="51"/>
      <c r="K22" s="9"/>
      <c r="L22" s="9"/>
      <c r="M22" s="9"/>
      <c r="N22" s="9"/>
      <c r="O22" s="9"/>
      <c r="P22" s="9"/>
      <c r="Q22" s="9"/>
      <c r="R22" s="9"/>
    </row>
    <row r="23" spans="1:18" s="13" customFormat="1" ht="15.75" x14ac:dyDescent="0.25">
      <c r="A23" s="14"/>
      <c r="B23" s="14"/>
      <c r="D23" s="1"/>
      <c r="E23" s="1"/>
      <c r="F23" s="1"/>
      <c r="G23" s="1"/>
      <c r="H23" s="3"/>
      <c r="I23" s="14"/>
    </row>
    <row r="24" spans="1:18" s="13" customFormat="1" ht="15.75" x14ac:dyDescent="0.25">
      <c r="B24" s="47"/>
      <c r="C24" s="14"/>
      <c r="D24" s="14"/>
      <c r="E24" s="14"/>
      <c r="F24" s="14"/>
      <c r="G24" s="14"/>
      <c r="H24" s="14"/>
      <c r="I24" s="14"/>
    </row>
    <row r="25" spans="1:18" s="13" customFormat="1" ht="15.75" x14ac:dyDescent="0.25">
      <c r="B25" s="47"/>
      <c r="C25" s="6"/>
      <c r="D25" s="14"/>
      <c r="E25" s="14"/>
      <c r="F25" s="14"/>
      <c r="G25" s="14"/>
      <c r="H25" s="14"/>
      <c r="I25" s="14"/>
    </row>
    <row r="26" spans="1:18" s="13" customFormat="1" ht="15.75" x14ac:dyDescent="0.25">
      <c r="B26" s="47"/>
      <c r="C26" s="6"/>
      <c r="D26" s="14"/>
      <c r="E26" s="14"/>
      <c r="F26" s="14"/>
      <c r="G26" s="14"/>
      <c r="H26" s="14"/>
      <c r="I26" s="14"/>
    </row>
    <row r="27" spans="1:18" s="13" customFormat="1" ht="15.75" x14ac:dyDescent="0.25">
      <c r="B27" s="47"/>
      <c r="C27" s="6"/>
      <c r="D27" s="14"/>
      <c r="E27" s="14"/>
      <c r="F27" s="14"/>
      <c r="G27" s="14"/>
      <c r="H27" s="14"/>
      <c r="I27" s="14"/>
    </row>
    <row r="28" spans="1:18" s="13" customFormat="1" ht="15.75" x14ac:dyDescent="0.25">
      <c r="B28" s="56"/>
      <c r="C28" s="6"/>
      <c r="D28" s="14"/>
      <c r="E28" s="14"/>
      <c r="F28" s="14"/>
      <c r="G28" s="14"/>
      <c r="H28" s="14"/>
      <c r="I28" s="14"/>
    </row>
    <row r="29" spans="1:18" s="5" customFormat="1" x14ac:dyDescent="0.2">
      <c r="A29" s="19"/>
      <c r="B29" s="11"/>
    </row>
    <row r="30" spans="1:18" x14ac:dyDescent="0.2">
      <c r="A30" s="20"/>
      <c r="B30" s="11"/>
    </row>
    <row r="31" spans="1:18" s="5" customFormat="1" x14ac:dyDescent="0.2">
      <c r="A31" s="11"/>
      <c r="B31" s="56"/>
      <c r="I31" s="11"/>
    </row>
    <row r="32" spans="1:18" s="5" customFormat="1" x14ac:dyDescent="0.2">
      <c r="A32" s="11"/>
      <c r="B32" s="11"/>
      <c r="C32" s="11"/>
      <c r="D32" s="6"/>
      <c r="E32" s="6"/>
      <c r="F32" s="6"/>
      <c r="G32" s="6"/>
      <c r="H32" s="7"/>
      <c r="I32" s="11"/>
    </row>
    <row r="33" spans="1:9" s="5" customFormat="1" x14ac:dyDescent="0.2">
      <c r="A33" s="11"/>
      <c r="B33" s="11"/>
      <c r="C33" s="11"/>
      <c r="D33" s="11"/>
      <c r="E33" s="11"/>
      <c r="F33" s="11"/>
      <c r="G33" s="11"/>
      <c r="H33" s="11"/>
      <c r="I33" s="11"/>
    </row>
    <row r="34" spans="1:9" s="5" customFormat="1" x14ac:dyDescent="0.2">
      <c r="A34" s="11"/>
      <c r="B34" s="11"/>
      <c r="C34" s="11"/>
      <c r="D34" s="11"/>
      <c r="E34" s="11"/>
      <c r="F34" s="11"/>
      <c r="G34" s="11"/>
      <c r="H34" s="11"/>
      <c r="I34" s="11"/>
    </row>
    <row r="35" spans="1:9" s="5" customFormat="1" x14ac:dyDescent="0.2">
      <c r="A35" s="11"/>
      <c r="B35" s="11"/>
      <c r="C35" s="11"/>
      <c r="D35" s="11"/>
      <c r="E35" s="11"/>
      <c r="F35" s="11"/>
      <c r="G35" s="11"/>
      <c r="H35" s="11"/>
      <c r="I35" s="11"/>
    </row>
    <row r="36" spans="1:9" s="5" customFormat="1" x14ac:dyDescent="0.2">
      <c r="A36" s="11"/>
      <c r="B36" s="11"/>
      <c r="C36" s="11"/>
      <c r="D36" s="11"/>
      <c r="E36" s="11"/>
      <c r="F36" s="11"/>
      <c r="G36" s="11"/>
      <c r="H36" s="11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D86" s="11"/>
      <c r="E86" s="11"/>
      <c r="F86" s="11"/>
      <c r="G86" s="11"/>
      <c r="H86" s="11"/>
      <c r="I86" s="11"/>
    </row>
    <row r="87" spans="1:9" s="5" customFormat="1" x14ac:dyDescent="0.2"/>
    <row r="88" spans="1:9" s="5" customFormat="1" x14ac:dyDescent="0.2"/>
    <row r="89" spans="1:9" s="5" customFormat="1" x14ac:dyDescent="0.2"/>
    <row r="90" spans="1:9" s="5" customFormat="1" x14ac:dyDescent="0.2"/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>
      <c r="C297" s="1"/>
    </row>
  </sheetData>
  <mergeCells count="20">
    <mergeCell ref="A17:C17"/>
    <mergeCell ref="K18:L18"/>
    <mergeCell ref="A13:A14"/>
    <mergeCell ref="B13:B14"/>
    <mergeCell ref="F8:F10"/>
    <mergeCell ref="A1:I1"/>
    <mergeCell ref="D4:E4"/>
    <mergeCell ref="A4:A5"/>
    <mergeCell ref="C4:C5"/>
    <mergeCell ref="F4:F5"/>
    <mergeCell ref="A2:I2"/>
    <mergeCell ref="J4:J5"/>
    <mergeCell ref="A6:J6"/>
    <mergeCell ref="A15:C15"/>
    <mergeCell ref="A12:C12"/>
    <mergeCell ref="I4:I5"/>
    <mergeCell ref="G4:H4"/>
    <mergeCell ref="B4:B5"/>
    <mergeCell ref="B7:B11"/>
    <mergeCell ref="A7:A11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2020-04-21T11:55:45Z</cp:lastPrinted>
  <dcterms:created xsi:type="dcterms:W3CDTF">1996-10-08T23:32:33Z</dcterms:created>
  <dcterms:modified xsi:type="dcterms:W3CDTF">2020-04-29T11:51:15Z</dcterms:modified>
</cp:coreProperties>
</file>