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1 полугодие" sheetId="1" r:id="rId1"/>
  </sheets>
  <definedNames>
    <definedName name="_xlnm.Print_Titles" localSheetId="0">'1 полугодие'!$8:$9</definedName>
  </definedNames>
  <calcPr fullCalcOnLoad="1"/>
</workbook>
</file>

<file path=xl/sharedStrings.xml><?xml version="1.0" encoding="utf-8"?>
<sst xmlns="http://schemas.openxmlformats.org/spreadsheetml/2006/main" count="493" uniqueCount="376">
  <si>
    <t>1.9. Количество высаженной цветочной рассады, шт.</t>
  </si>
  <si>
    <t xml:space="preserve">Муниципальная программа «Развитие малого и среднего предпринимательства и торговли в городском округе Жигулевск» на 2014-2019 годы
</t>
  </si>
  <si>
    <t>Подпрограмма №1:
"Развитие малого и среднего предпринимательства в городском округе Жигулевск» на 2014-2019 годы</t>
  </si>
  <si>
    <t xml:space="preserve">Подпрограмма №2:
"Развитие торговли городского округа Жигулевск»
на 2014-2019 годы </t>
  </si>
  <si>
    <t>1. Количество малых и средних предприятий г.о.Жигулевск, единиц</t>
  </si>
  <si>
    <t>годовой показатель (в апреле 2017г.)</t>
  </si>
  <si>
    <t>20.1.</t>
  </si>
  <si>
    <t>20.2.</t>
  </si>
  <si>
    <t xml:space="preserve">Задача 1                                                    1.1. Количество объектов  муниципального имущества, находящегося в казне, в отношении которых проведена оценка рыночной стоимости, ед. </t>
  </si>
  <si>
    <t>Задача 4:                                                 4.1. Количество объектов муниципальной собственности, находящихся в казне,  содержание которых осуществляется  за счет средств программы, ед.</t>
  </si>
  <si>
    <t>4.2. Количество объектов  обслуживаемого внутридомового газового оборудования, ед.</t>
  </si>
  <si>
    <t>3 квартиры приватизированы</t>
  </si>
  <si>
    <t>Задача 5:                                                   5.1. Наличие отдельного блока и штрих-кода в квитанции ресурсоснабжающих организаций для сбора платы за наем жилых помещений муниципального жилищного фонда</t>
  </si>
  <si>
    <t>Не более 3</t>
  </si>
  <si>
    <t>6 несчастных случаев</t>
  </si>
  <si>
    <t>окончание работ запланировано на 3 квартал 2016</t>
  </si>
  <si>
    <t>7 - в газете, 27 - на сайте, 3 - в соцсетях.</t>
  </si>
  <si>
    <t>Перевыполнение плана связано с заниженными плановыми показателями, установленными министерством культуры в "дорожной карте". По указанию Министерства в августе 2016 года "дорожная карта" будет откорректирована исходя из достигнутых в предыдущий период показателях.</t>
  </si>
  <si>
    <t>Задача 6:                                               6.1. Количество незаселенных жилых помещений муниципального жилищного фонда, содержание которых осуществляется за счет средств программы</t>
  </si>
  <si>
    <t xml:space="preserve">Муниципальная программа «Повышение качества предоставления муниципальных услуг» 
на 2016-2018 годы
</t>
  </si>
  <si>
    <t>Подпрограмма №1:
«Развитие муниципальной службы в городском округе Жигулевск» 
на 2016-2018 годы</t>
  </si>
  <si>
    <t xml:space="preserve">Подпрограмма № 2:
«Повышение качества предоставления государственных и муниципальных услуг на базе МБУ «МФЦ»  
на 2016-2018 годы </t>
  </si>
  <si>
    <t xml:space="preserve">Подпрограмма № 3:
«Опубликование нормативно-правовых актов городского округа Жигулевск»
на 2016-2018 годы </t>
  </si>
  <si>
    <t>Задача 5.                                                     5.1. Количество случаев возникновения конфликта интересов на муниципальной службе, количества обращений граждан на телефон доверия по фактам коррупционной направленности муниципальных служащих, чел.</t>
  </si>
  <si>
    <t>5.2. Количество муниципальных служащих, принявших участие в конкурсе "Лучший муниципальный служащий Самарской области", чел.</t>
  </si>
  <si>
    <t>5.3. Количество нарушений муниципальными служащими законодательства о муниципальной службе, чел.</t>
  </si>
  <si>
    <t>1.4. Удельный вес рабочих мест, аттестованных по условиям труда, от общего количества рабочих мест, запланированных к аттестации (специальная оценка условий труда), %.</t>
  </si>
  <si>
    <t>Соблюдение сроков, полноты и достоверности донесения информации, %</t>
  </si>
  <si>
    <t>Объем публикаций нормативно - правовых актов городского округа Жигулевск, тыс.кв.см.</t>
  </si>
  <si>
    <t>Задача 3                                                       1. Доля проведенных служебных проверок, проведенных по выявленным фактам коррупционных проявлений в органах местного самоуправления городского округа Жигулевск, в том числе на основании опубликованных в СМИ материалов журналистских расследований и авторских материалов, %</t>
  </si>
  <si>
    <t>уменьшение значения показателя связано с высокой налоговой нагрузкой</t>
  </si>
  <si>
    <t>ВСЕГО:</t>
  </si>
  <si>
    <t>0</t>
  </si>
  <si>
    <t>12</t>
  </si>
  <si>
    <t>100</t>
  </si>
  <si>
    <t>Задача 1.                                             1.1.Доля отремонтированных зданий муниципальных учреждений, осуществляющих деятельность в сфере культуры на территории городского округа Жигулевск Самарской области,  в общем количестве аварийных и требующих капитального ремонта зданий муниципальных учреждений культуры, %</t>
  </si>
  <si>
    <t>Задача 2.                                                  2.1. Доля учреждений культуры, оснащенных современным оборудованием,  в общем количестве  муниципальных учреждений культуры, %</t>
  </si>
  <si>
    <t>2.2. Количество представленных (во всех формах) зрителю музейных предметов, ед</t>
  </si>
  <si>
    <t>2.3. Объем электронного каталога муниципальных библиотек, ед.</t>
  </si>
  <si>
    <t>Задача 3.                                             3.1.Количество детей,  привлекаемых к участию в творческих мероприятиях, человек</t>
  </si>
  <si>
    <t>Задача 4.                                               4.1. Количество городских культурно-досуговых мероприятий, ед.</t>
  </si>
  <si>
    <t>4.2. Численность участников культурно-досуговых мероприятий, проводимых муниципальными учреждениями культуры, человек</t>
  </si>
  <si>
    <t>Задача 5.                                               5.1. Доля специалистов сферы культуры, прошедших обучение, переподготовку, повышение квалификации, в общем количестве специалистов учреждений культуры городского округа Жигулевск, %</t>
  </si>
  <si>
    <t>Задача 6.                                                 6.1. Соотношение средней заработной платы работников муниципальных учреждений культуры городского округа Жигулевск Самарской области и средней заработной платы в Самарской области, %</t>
  </si>
  <si>
    <t>достижение показателя во 2,3 квартале</t>
  </si>
  <si>
    <t xml:space="preserve">Задача 1.                                             1.1.Количество несовершеннолетних граждан, принявших участие в мероприятиях в период каникул и свободное от учебы время, человек </t>
  </si>
  <si>
    <t>1.2. Количество молодых людей, участвующих в мероприятиях по временному трудоустройству, человек</t>
  </si>
  <si>
    <t>Задача 2:                                                        2.1. Количество молодежных объединений, принявших участие в мероприятиях всех уровней, ед.</t>
  </si>
  <si>
    <t>Задача 3:                                                     3.1. Количество граждан, регулярно участвующих в работе патриотических объединений и клубов, человек</t>
  </si>
  <si>
    <t>Задача 4:                                                4.1. Количество общегородских мероприятий в сфере молодежной политики, ед.</t>
  </si>
  <si>
    <r>
      <t xml:space="preserve">Отчет о ходе реализации муниципальных программ городского округа Жигулевск по состоянию на </t>
    </r>
    <r>
      <rPr>
        <b/>
        <sz val="14"/>
        <color indexed="12"/>
        <rFont val="Times New Roman"/>
        <family val="1"/>
      </rPr>
      <t>"01" июля 2016 года</t>
    </r>
  </si>
  <si>
    <t>4.2. Количество посещений мероприятий, ед.</t>
  </si>
  <si>
    <t>Задача 5:                                             5.1. Количество мероприятий, направленных на профилактику распространения негативных социальных явлений среди молодежи, ед.</t>
  </si>
  <si>
    <t>Задача 6:                                               6.1. Количество детей, пребывающих в лагерях дневного пребывания, чел.</t>
  </si>
  <si>
    <t>Задача 7:                                                 7.1. Количество организованных мероприятий в рамках текущей деятельности, ед.</t>
  </si>
  <si>
    <t>6</t>
  </si>
  <si>
    <t>ОБ (в рамках областной адресной программы "Переселение граждан из аварийного жилищного фонда с учетом необходимости развития малоэтажного жилищного строительства на территории Самарской области" до 2017 года)</t>
  </si>
  <si>
    <t>ОБ (средства фонда содействия реформированию ЖКХ)</t>
  </si>
  <si>
    <t>достижение планового показателя предусмотрено до конца года</t>
  </si>
  <si>
    <t>ОБ (в рамках государственной программы "Энергосбережение и повышение энергетической эффективности" на 2014-2020 годы)</t>
  </si>
  <si>
    <t>ОБ (в рамках государственной программы "Развитие коммунальной инфраструктуры и совершенствование системы обращения с отходами в Самарской области" на 2014-2020 годы)</t>
  </si>
  <si>
    <t>Муниципальная  программа "Капитальный ремонт общего имущества в многоквартирных домах, расположенных на территории городского округа Жигулевск"</t>
  </si>
  <si>
    <t>средства собственников жилья</t>
  </si>
  <si>
    <t>1.Количество многоквартирных домов, в которых проведены первоочередные виды работ по капитальному ремонту, шт.</t>
  </si>
  <si>
    <t>Фонд реформирования ЖКХ</t>
  </si>
  <si>
    <t>Предусмотрено на 2016 год в разрезе источников финансирования</t>
  </si>
  <si>
    <t>Предусмотрено программой на 2016 год</t>
  </si>
  <si>
    <t>МБ</t>
  </si>
  <si>
    <t>привлеченные средства</t>
  </si>
  <si>
    <t xml:space="preserve"> Муниципальная программа «Благоустройство городского округа Жигулевск» на 2014-2017 годы
</t>
  </si>
  <si>
    <t xml:space="preserve"> Муниципальная программа «Модернизация и развитие улично-дорожной сети, внутриквартальных дорог и остановок общественного транспорта на территории городского округа Жигулевск» на 2014-2017 годы</t>
  </si>
  <si>
    <t>2</t>
  </si>
  <si>
    <t>5</t>
  </si>
  <si>
    <t xml:space="preserve">Задача 1:                                               1.1.Количество проведенных мероприятий, ед.
</t>
  </si>
  <si>
    <t>1.2. Доля жителей городского округа Жигулевск, регулярно занимающихся физической культурой и спортом, %</t>
  </si>
  <si>
    <t>достижение показателя до 31.12.2016</t>
  </si>
  <si>
    <t>Рассчитывается по итогам года</t>
  </si>
  <si>
    <t>1.3. Количество предоставленных услуг  в рамках муниципального задания МБУ «Атлант», услуг</t>
  </si>
  <si>
    <t>1.4. Количество предоставленных услуг в рамках муниципального задания МБУ «Кристалл», услуг</t>
  </si>
  <si>
    <t>Задача 2:                                                    2.1. Количество опубликованных материалов о потенциальных возможностях для занятий физической культурой и спортом, о проводимых физкультурно-спортивных мероприятиях, достижениях спортсменов, материалов, пропагандирующих здоровый образ жизни</t>
  </si>
  <si>
    <t>5. Численность работников, занятых на малых предприятиях, чел.</t>
  </si>
  <si>
    <t>6. Численность работников, занятых у предпринимателей без образования юридического лица, чел.</t>
  </si>
  <si>
    <t>Задача 2,3 Количество объектов муниципального имущества, на которые подготовлена техническая документация, ед.</t>
  </si>
  <si>
    <t xml:space="preserve">Муниципальная программа «Переселение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Жигулевск Самарской области» на 2013-2017 годы
</t>
  </si>
  <si>
    <t>Муниципальная программа «Обеспечение устойчивого функционирования систем коммунального теплоснабжения городского округа Жигулевск" на 2014-2016 годы</t>
  </si>
  <si>
    <t>Муниципальная программа «Развитие систем водоснабжения, водоочистки и водоотведения городского округа Жигулевск» на 2014-2020 годы</t>
  </si>
  <si>
    <t>Муниципальная программа "Содержание и текущий ремонт зданий общеобразовательных учреждений городского округа Жигулевск" 
на 2014-2018 годы</t>
  </si>
  <si>
    <t>Задача 2.                                            2.1.Количество жалоб потребителей на несвоевременное оказание услуг по причине неудовлетворительного технического обслуживания, шт</t>
  </si>
  <si>
    <t>2.2. Количество случаев закрытия объектов по причине нарушения противопожарного режима и несвоевременного устранения предписаний ОГПН, %</t>
  </si>
  <si>
    <t>2.3. Количество случаев закрытия объектов образования на срок более одних суток по причине несвоевременного устранения аварий систем инженерного обеспечения (электро, тепло, водоснабжения) , шт</t>
  </si>
  <si>
    <t>19.1.</t>
  </si>
  <si>
    <t>19.2.</t>
  </si>
  <si>
    <t>22.1.</t>
  </si>
  <si>
    <t>22.2.</t>
  </si>
  <si>
    <t>22.3.</t>
  </si>
  <si>
    <t>2.4. Количество случаев закрытия объектов по причине нарушения санэпидемиологического состояния и несвоевременного устранения предписаний ОРПН, шт</t>
  </si>
  <si>
    <t>Задача 3:                                                 3.1.Экономия энергетических ресурсов за счёт их рационального расходования, %</t>
  </si>
  <si>
    <t>Задача 1.                                                       1.1.Количество случаев отключения потребителей от источников энергоресурсов по причине несвоевременных расчетов за поставленные ресурсы, шт</t>
  </si>
  <si>
    <t>Задача 4:                                              4.1. Капитальный ремонт зданий учреждений образования, шт</t>
  </si>
  <si>
    <t>4.2. Подготовка учреждений образования к новому учебному году, шт</t>
  </si>
  <si>
    <t xml:space="preserve">Муниципальная программа «Развитие физической культуры и спорта в городском округе Жигулевск» на 2014-2017 годы
</t>
  </si>
  <si>
    <t xml:space="preserve">Муниципальная программа городского округа Жигулевск «Культура» на 2014-2017 годы
</t>
  </si>
  <si>
    <t xml:space="preserve">Муниципальная программа городского округа Жигулевск "Молодежь Жигулевска" на 2014-2017 годы
</t>
  </si>
  <si>
    <t xml:space="preserve"> Муниципальная программа «Учет и содержание муниципального имущества городского округа Жигулевск» на 2014-2017 годы</t>
  </si>
  <si>
    <t>ИТОГО по Программе:</t>
  </si>
  <si>
    <t>Итого по подпрограмме №2:</t>
  </si>
  <si>
    <t>Итого по подпрограмме №1:</t>
  </si>
  <si>
    <t>Протяженность капитально отремонтированных объектов теплоснабжения городского округа Жигулевск, км в 2-х трубном измерении</t>
  </si>
  <si>
    <t>1. Протяженность реконструированных сетей водоотведения в городском округе Жигулевск, пог.км.</t>
  </si>
  <si>
    <t>Значения целевых индикаторов будут определены отдельным постановлением администрации городского округа Жигулевске</t>
  </si>
  <si>
    <t>2. Протяженность отремонтированных сетей ливневой канализации, пог.км</t>
  </si>
  <si>
    <t>Муниципальная программа «Охрана окружающей среды городского округа Жигулевск» на 2015-2018 годы</t>
  </si>
  <si>
    <t>1. Количество маршрутных наблюдений за загрязнением атмосферного воздуха, шт</t>
  </si>
  <si>
    <t>2. Количество установленных камер фото-видео наблюдения, шт</t>
  </si>
  <si>
    <t xml:space="preserve"> Муниципальная программа «Профилактика инфекционных и паразитарных заболеваний в городском округе Жигулевск" на 2016-2022 годы
</t>
  </si>
  <si>
    <t>Площадь, на которой проведены акарицидные обработки от клещей, всего, га</t>
  </si>
  <si>
    <t>Задача 1.                                                             1.1. Количество консультаций, данных ветеранам, по вопросам предоставления мер социальной поддержки, чел.</t>
  </si>
  <si>
    <t>Задача 2.                                                             2.1. Количество ветеранов, прошедших ежегодный медицинский осмотр, чел.</t>
  </si>
  <si>
    <t>2.2. Количество ветеранов, получивших социальные услуги, чел.</t>
  </si>
  <si>
    <t>2.3. Количество ветеранов, получивших услуги пункта проката технических средств реабилитации, чел.</t>
  </si>
  <si>
    <t>2.4. Количество ветеранов, обученных навыкам пользования техническими средствами реабилитации, чел.</t>
  </si>
  <si>
    <t>2.5. Количество ветеранов, обеспеченных путевками на санаторно-курортное лечение, чел.</t>
  </si>
  <si>
    <t>Задача 3. Количество ветеранов, охваченных культурно-массовыми и спортивными мероприятиями, чел.</t>
  </si>
  <si>
    <t xml:space="preserve">2. Количество конкурентноспособных туристских продуктов
</t>
  </si>
  <si>
    <t xml:space="preserve">3. Количество публикаций и информации в средствах массовой информации о мероприятиях в сфере туризма в городском округе Жигулевск.
(только от администрации)
</t>
  </si>
  <si>
    <t xml:space="preserve">4. Наличие единого календаря событийных мероприятий на территории городского округа Жигулевск
</t>
  </si>
  <si>
    <t>5. Количество обустроенных рекреационных зон на территории городского округа Жигулевск</t>
  </si>
  <si>
    <t>Муниципальная программа"Создание условий для развития туризма и обустройство отдельных рекреационных зон на территории городского округа Жигулевск" на 2014-2017 годы</t>
  </si>
  <si>
    <t>к Порядку принятия решений о разработке</t>
  </si>
  <si>
    <t>муниципальных программ городского округа Жигулевск</t>
  </si>
  <si>
    <t>Муниципальная программа "Стимулирование жилищного строительства на территории городского округа Жигулевск Самарской области" на 2016-2020 годы</t>
  </si>
  <si>
    <t>10.</t>
  </si>
  <si>
    <t>2015-2016гг - 875                2016-2017гг - 917</t>
  </si>
  <si>
    <t>2015-2016гг - 16005,85               2016-2017гг - 17323,05</t>
  </si>
  <si>
    <t>срок достижения показателей 31.12.2016, 31.07.2017</t>
  </si>
  <si>
    <t>их формирования и реализации от 28.01.2015 № 2 нпа</t>
  </si>
  <si>
    <t>Приложение № 4</t>
  </si>
  <si>
    <t>Наименование программы (подпрограммы)</t>
  </si>
  <si>
    <t xml:space="preserve">Финансирование программы, тыс.руб </t>
  </si>
  <si>
    <t>Профинансировано в отчетном периоде в разрезе источников финансирования</t>
  </si>
  <si>
    <t>Достигнуто значение целевых индикаторов</t>
  </si>
  <si>
    <t xml:space="preserve">1. Объем внутреннего и въездного туристского потока на территорию городского округа Жигулевск при проведении событийных мероприятий:
</t>
  </si>
  <si>
    <t xml:space="preserve">1.1. Ширяевская ярмарка
</t>
  </si>
  <si>
    <t>1.2. Фестиваль «Жигулевская Вишня»</t>
  </si>
  <si>
    <t>Наименование индикатора</t>
  </si>
  <si>
    <t xml:space="preserve">Целевые индикаторы и показатели программ </t>
  </si>
  <si>
    <t>Пояснения по отклонению от плановых показателей</t>
  </si>
  <si>
    <t>№</t>
  </si>
  <si>
    <t>Вид средств</t>
  </si>
  <si>
    <t>ОБ (стимулирующие субсидии)</t>
  </si>
  <si>
    <t>% исполнения</t>
  </si>
  <si>
    <t>Протяженность отремонтированных дорог местного значения, км</t>
  </si>
  <si>
    <t>Площадь ямочного ремонта, кв.м.</t>
  </si>
  <si>
    <t>4. Количество наркозависимых, участвующих в реабилитации и ресоциализации, человек</t>
  </si>
  <si>
    <t>Количество молодых семей, улучшивших жилищные условия, ед.</t>
  </si>
  <si>
    <t>2. Годовой объем ввода жилья, тыс.м2</t>
  </si>
  <si>
    <t xml:space="preserve">Задача 1:                                                                                         1.1. Площадь усовершенствованных покрытий, убираемых механизированным способом, включая остановки общественного транспорта, м2 </t>
  </si>
  <si>
    <t xml:space="preserve">1.2. Площадь неусовершенствованных покрытий, убираемых вручную, м2 </t>
  </si>
  <si>
    <t xml:space="preserve">1.3. Площадь окашиваемых территорий, м2 </t>
  </si>
  <si>
    <t>1.4. Объем убранных деревьев, упавших после сильных ветров, м3</t>
  </si>
  <si>
    <t xml:space="preserve">Задача 2:                                                                  2.1. Количество оборудованных мест сбора и удаления отходов на территории жилищного фонда элементами сбора и удаления отходов на территории городского округа Жигулевск, шт. </t>
  </si>
  <si>
    <t>2.2. Количество выгрузок контейнеров для сбора ртутьсодержащих ламп, шт.</t>
  </si>
  <si>
    <t>2.3. Объем ликвидированных несанкционированных объектов размещения отходов, м3</t>
  </si>
  <si>
    <t>2.4. Количество проведенных месячников санитарной очистки территории городского округа Жигулевск, шт.</t>
  </si>
  <si>
    <t xml:space="preserve">2.5. Количество обустроенных мест массового отдыха населения в водоохранных зонах, на особо охраняемых и других природных территориях элементами сбора и удаления отходов, шт. </t>
  </si>
  <si>
    <t>Задача 3:                                                                                    3.1. Протяженность промытых трубопроводов ливневой канализации (различных диаметров), п.м.</t>
  </si>
  <si>
    <t xml:space="preserve">3.2. Объем очищенных камер, проходных и полупроходных каналов от мокрого ила и грязи, м3 </t>
  </si>
  <si>
    <t>Количество вновь установленных остановочных павильонов, ед.</t>
  </si>
  <si>
    <t xml:space="preserve">3.3. Площадь очищенных ливневых ручьев от ила, грязи, мусора, ТБО и сорной растительности, м2 </t>
  </si>
  <si>
    <t>Задача 1.                                                                         1.1.Доля принятых муниципальных правовых актов, регулирующих вопросы муниципальной службы на территории городского округа Жигулевск, актуальность сформированной нормативной правовой базы, %</t>
  </si>
  <si>
    <t>Задача 2.                                                                  2.1.Подготовленная информация о качественном составе муниципальных служащих, ед.</t>
  </si>
  <si>
    <t xml:space="preserve">Муниципальная программа «О мерах социальной поддержки отдельных категорий граждан городского округа Жигулевск» на 2014-2018 годы
</t>
  </si>
  <si>
    <t>Подпрограмма № 1: "Ветераны" на 2014-2018 годы</t>
  </si>
  <si>
    <t xml:space="preserve">Подпрограмма № 2: "Доступная среда" на 2014-2018 годы
</t>
  </si>
  <si>
    <t>30/1/5</t>
  </si>
  <si>
    <t>Задача 1.                                                    1. Количество инвалидов, которым определены показания для проведения инвалидам эндопротезирования, глазопротезирования, кардиохирургических операций, чел.</t>
  </si>
  <si>
    <t>270</t>
  </si>
  <si>
    <t>270/105</t>
  </si>
  <si>
    <t>520</t>
  </si>
  <si>
    <t>300</t>
  </si>
  <si>
    <t>1</t>
  </si>
  <si>
    <t>8</t>
  </si>
  <si>
    <t>16</t>
  </si>
  <si>
    <t>450/205 500</t>
  </si>
  <si>
    <t>2. Количество инвалидов, поставленных на диспансерный учет для восстановительно-поддерживающей терапии, чел.</t>
  </si>
  <si>
    <t>3. Количество лиц, прошедших  диспансеризацию из числа лиц, впервые признанных инвалидами и инвалидов трудоспособного возраста, чел.</t>
  </si>
  <si>
    <t>4. Количество обследованных инвалидов по рекомендации БМСЭ, чел.</t>
  </si>
  <si>
    <t xml:space="preserve">5. Количество инвалидов, обеспеченных путевками  на санаторно-курортное лечение, чел. </t>
  </si>
  <si>
    <t>6. Количество безработных инвалидов, направленных на обучение согласно индивидуальной программе реабилитации (ИПР), чел.</t>
  </si>
  <si>
    <t xml:space="preserve">7. Количество  безработных инвалидов, получивших профориентационные консультации, чел. </t>
  </si>
  <si>
    <t>8. Количество безработных  инвалидов, получившие государственные услуги по социальной адаптации, чел.</t>
  </si>
  <si>
    <t xml:space="preserve">9. Количество  безработных инвалидов, направленных  на временные работы, чел. </t>
  </si>
  <si>
    <t>10. Количество  безработных инвалидов, направленных  на  общественные работы, чел.</t>
  </si>
  <si>
    <t>11. Количество безработных инвалидов, получивших государственные услуги по психологической поддержке, чел.</t>
  </si>
  <si>
    <t xml:space="preserve">Задача 1.2.                                               1.Количество инвалидов, обеспеченных  вспомогательными техническими средствами реабилитации в соответствии с индивидуальными программами реабилитации, чел. </t>
  </si>
  <si>
    <t>2. Количество инвалидов, получивших  услуги пункта проката вспомогательных технических средств реабилитации, чел.</t>
  </si>
  <si>
    <t xml:space="preserve">3. Количество инвалидов,  обученных  навыкам пользования техническими средствами реабилитации, чел. </t>
  </si>
  <si>
    <t xml:space="preserve">Задача 2.1.                                             1.  Количество инвалидов, получивших услуги «Социального такси»   со спец.подъемником, чел. </t>
  </si>
  <si>
    <t>3</t>
  </si>
  <si>
    <t>2. Количество   муниципальных учреждений социальной сферы, оборудованных  с целью обеспечения доступности для инвалидов пандусами и  поручнями, ед.</t>
  </si>
  <si>
    <t>3. Количество социально-значимых объектов муниципальной собственности, адаптированных с учетом требований их доступности для моломобильных граждан, ед.</t>
  </si>
  <si>
    <t>Задача 2.2.                                           1.Количество культурно-массовых и спортивных мероприятий, проведенных для инвалидов и детей-инвалидов, ед./чел.</t>
  </si>
  <si>
    <t>8/350</t>
  </si>
  <si>
    <t>Задача 2.3.                                              1. Количество публикаций и телерепортажей, посвященных актуальным проблемам инвалидов, деятельности их общественных организаций; освещающих мероприятия по созданию безбарьерной среды жизнедеятельности  для маломобильных групп населения в г.о.Жигулевск, ед.</t>
  </si>
  <si>
    <t>2. Количество консультаций, данных инвалидам по вопросам предоставления мер социальной поддержки, ед.</t>
  </si>
  <si>
    <t>2650</t>
  </si>
  <si>
    <t>Муниципальная программа "Поддержка социально ориентированных некоммерческих организаций городского округа Жигулевск" на 2016-2020 годы</t>
  </si>
  <si>
    <t>Задача 1.                                                   1.1. Количество СОНКО, получивших финансовую поддержку, ед.</t>
  </si>
  <si>
    <t>Задача 2.                                                  2.1. Количество СОНКО, получивших информационную, методическую и консультационную поддержку, ед.</t>
  </si>
  <si>
    <t>2.2. Количество объектов, включенных в Перечень имущества городского округа Жигулевск, свободного от прав третьих лиц, используемого в целях предоставления его во владение и (или) пользование на долгосрочной основе СОНКО, ед.</t>
  </si>
  <si>
    <t>2.3. Количество представителей СОНКО, принявших участие в мероприятиях, способствующих повышению квалификации, чел.</t>
  </si>
  <si>
    <t>2.4. Количество СОНКО, принявших участие в конкурсах грантов,ед.</t>
  </si>
  <si>
    <t>Задача 3.                                                  Количество волонтеров, вовлеченных в реализацию социально-значимых мероприятий и проектов на территории городского округа Жигулевск, чел.</t>
  </si>
  <si>
    <t>ОБ                      (в рамках софинансирования государственной программы "Развитие транспортной системы Самарской области (2014-2025 годы)"</t>
  </si>
  <si>
    <t>9.</t>
  </si>
  <si>
    <t>не менее 30</t>
  </si>
  <si>
    <t>Задача3.                                                                  3.1. Доля муниципальных служащих, данные о которых включены в Реестр муниципальных служащих городского округа Жигулевск (от общего количества муниципальных служащих), %</t>
  </si>
  <si>
    <t>3.2. Доля должностей муниципальной службы, для которых утверждены должностные инструкции, соответствующие требованиям, установленным муниципальными правовыми актами городского округа Жигулевск, %</t>
  </si>
  <si>
    <t>Задача 4.                                                             4.1. Доля должностей муниципальной службы, на которые сформирован кадровый резерв, %</t>
  </si>
  <si>
    <t>не менее 50</t>
  </si>
  <si>
    <t>не менее 80</t>
  </si>
  <si>
    <t>не более 5</t>
  </si>
  <si>
    <t>не более 3</t>
  </si>
  <si>
    <t>не менее 1</t>
  </si>
  <si>
    <t>5.4. Объем размещенной информации по вопросам муниципальной службы, %</t>
  </si>
  <si>
    <t>5.5. Доля сведений о доходах, о расходах, об имуществе и обязательствах имущественного характера, представленных муниципальными служащими и членами их семей, в отношении которых проведен внутренний мониторинг на их полноту и достоверность (от общего количества представленных сведений), %</t>
  </si>
  <si>
    <t>2. Количество проведенных мероприятий по профилактике терроризма и экстремизма, ед.</t>
  </si>
  <si>
    <t>3. Количество проведенных проверок выполнения минимальных требований антитеррористической защищенности предприятий и организаций, ед.</t>
  </si>
  <si>
    <t>1. Поэтапное сокращение больных наркоманией, человек</t>
  </si>
  <si>
    <t>2. Увеличение количества профилактических мероприятий антинаркотической направленности, ед.</t>
  </si>
  <si>
    <t>3. Увеличение количества участников мероприятий по формированию здорового образа жизни, человек</t>
  </si>
  <si>
    <t>тепловая энергия</t>
  </si>
  <si>
    <t>электроэнергия</t>
  </si>
  <si>
    <t>водоснабжение</t>
  </si>
  <si>
    <t>Площадь, на которой проведены дератизационные обработки от грызунов, га</t>
  </si>
  <si>
    <t>Число очагов  инфекционных заболеваний, где проводится очаговая заключительная дезинфекция, ед</t>
  </si>
  <si>
    <t>ФБ (в рамках гос.программы Самарской области "Развитие жилищного строительства в Самарской области" до 2020 года"</t>
  </si>
  <si>
    <t>ОБ (в рамках гос.программы Самарской области "Развитие жилищного строительства в Самарской области" до 2020 года"</t>
  </si>
  <si>
    <t>срок достижения показателей 31.12.2016</t>
  </si>
  <si>
    <t>Площадь муниципальных объектов, на которой ежемесячно проведены обработки от грызунов и членистоногих, кв.м</t>
  </si>
  <si>
    <t>1. Количество земельных участков, поставленных на государственный кадастровый учет, ед</t>
  </si>
  <si>
    <t>Контракт на ремонт дорог до 31.10.2016</t>
  </si>
  <si>
    <t>Площадь лагерей дневного пребывания детей на базе общеобразовательных учреждений, Га</t>
  </si>
  <si>
    <t>Новикова Л.В. 2 27 86</t>
  </si>
  <si>
    <t>2015-2016гг - 14452,95           2016-2017гг - 0</t>
  </si>
  <si>
    <t>2015-2016гг - 314                2016-2017гг - 328</t>
  </si>
  <si>
    <t>2015-2016гг - 43               2016-2017гг - 0</t>
  </si>
  <si>
    <t>2015-2016гг - 161              2016-2017гг - 0</t>
  </si>
  <si>
    <t>10/0/3</t>
  </si>
  <si>
    <t>104</t>
  </si>
  <si>
    <t>104/43</t>
  </si>
  <si>
    <t>285</t>
  </si>
  <si>
    <t>67</t>
  </si>
  <si>
    <t>30</t>
  </si>
  <si>
    <t>24</t>
  </si>
  <si>
    <t>7</t>
  </si>
  <si>
    <t>11</t>
  </si>
  <si>
    <t>610/88536</t>
  </si>
  <si>
    <t>78</t>
  </si>
  <si>
    <t>227</t>
  </si>
  <si>
    <t>50</t>
  </si>
  <si>
    <t>9</t>
  </si>
  <si>
    <t>500</t>
  </si>
  <si>
    <t>19/325</t>
  </si>
  <si>
    <t>1304</t>
  </si>
  <si>
    <t>1. Число жителей, планируемых к переселению, человек</t>
  </si>
  <si>
    <t>2. Количество расселяемых жилых помещений, количество квартир</t>
  </si>
  <si>
    <t>3. Общая площадь приобретаемых или построенных жилых помещений для переселения из аварийного фонда, кв.м.</t>
  </si>
  <si>
    <t>4. Общая площадь аварийных домов подлежащих сносу, кв.м</t>
  </si>
  <si>
    <t>Задача 1.                                                      1.1. Численность пострадавших в результате несчастных случаев на производстве с утратой трудоспособности на 1 рабочий день и более в расчете на 1000 работающих, чел.</t>
  </si>
  <si>
    <t>1.2. Численность пострадавших в результате несчастных случаев на производстве со смертельным исходом в расчете на 1000 работающих чел.</t>
  </si>
  <si>
    <t>1.3. Число дней нетрудоспособности у пострадавших в результате несчастных случаев на производстве с утратой трудоспособности на 1 рабочий день и более, дней</t>
  </si>
  <si>
    <t>Задача 4:                                                4.1. Площадь территории мест захоронения, на которой выполнены работы по благоустройству, м2</t>
  </si>
  <si>
    <t>4.2. Доля очищенной территории кладбищ от случайного мусора, %</t>
  </si>
  <si>
    <t>4.3. Процент по выполнению работ по уборке негабаритного мусора с территории кладбищ, %</t>
  </si>
  <si>
    <t>4.4. Степень очистки территории кладбища от свежевыпавшего снега, %</t>
  </si>
  <si>
    <t>4.5. Доля обработанных асфальтовых покрытий на кладбищах противогололедными материалами, %</t>
  </si>
  <si>
    <t>4.6. Объем собранного мусора в контейнеры и вывезенногона полигон ТБО с территории кладбищ (городское кладбище), %</t>
  </si>
  <si>
    <t>4.7. Объем собранного мусора в контейнеры и вывезенногона полигон ТБО с территории кладбищ (сельские кладбища), %</t>
  </si>
  <si>
    <t>4.8.Обеспечение своевременного ухода за бесхозными могилами спецквартала кладбища, шт.</t>
  </si>
  <si>
    <t>4.9. Количество выявленных нарушений правил пожарной безопасности и техники безопасности при выполнении работ по содержанию кладбищ, ед.</t>
  </si>
  <si>
    <t>4.10. Количество выявленныъх нарушений соблюдения рядности захоронений, ед.</t>
  </si>
  <si>
    <t>4.11. Количество выявленных нарушений обеспечения водоснабжения территории кладбищ согласно графику завоза воды, ед.</t>
  </si>
  <si>
    <t>Задача 5:                                                  5.1.Количество отловленных безнадзорных животных на территории городского округа Жигулевск, шт.</t>
  </si>
  <si>
    <t>Задача 6:                                                    6.1. Количество замененных ламп уличного освещения городского округа Жигулевск, шт.</t>
  </si>
  <si>
    <t>6.2. Количество реконструированных светоточек уличного освещения городского округа Жигулевск от общего количества светоточек, установленных на территории городского округа Жигулевск, шт.</t>
  </si>
  <si>
    <t>6.3. Объем потребленной электроэнергии для осуществления уличного освещения, тыс.кВт/ч</t>
  </si>
  <si>
    <t>ОБ</t>
  </si>
  <si>
    <t>Показатель будет достигнут в 4 квартале</t>
  </si>
  <si>
    <t>Показатель будет достигнут в 3 квартале</t>
  </si>
  <si>
    <t>Задача 1:                                            Доля протяженности автодорог, не отвечающих нормативным требованиям, %</t>
  </si>
  <si>
    <t>Задача 2:                                                 Количество отремонтированных существующих остановочных павильонов, ед.</t>
  </si>
  <si>
    <t>Задача 3:                                                 Площадь капитально отремонтированных внутриквартальных дорог, кв.м.</t>
  </si>
  <si>
    <t>4.</t>
  </si>
  <si>
    <t>Задача 2:                                            1.Количество зарегистрированных проявлений терроризма и экстремизма в городском округе Жигулевск, ед.</t>
  </si>
  <si>
    <t>Задача 1: Количество народных дружин, действующих на территории городского округа Жигулевск, ед.</t>
  </si>
  <si>
    <t>Муниципальная программа  «Профилактика терроризма и экстремизма в городском округе Жигулевск» на 2016-2022 годы</t>
  </si>
  <si>
    <t>5.</t>
  </si>
  <si>
    <t>2.2. Доля муниципальных служащих, прошедших обучение по программам повышения квалификации (от количества муниципальных служащих, которым необходимо обучение), %</t>
  </si>
  <si>
    <t>не менее 35</t>
  </si>
  <si>
    <t>2.3. Количество муниципальных служащих, принявших участие в мероприятиях, проводимых Правительством Самарской области, человек</t>
  </si>
  <si>
    <t>4.3. Доля муниципальных служащих, прошедших аттестацию (от количества муниципальных служащих, подлежащих аттестации в отчетном периоде), %</t>
  </si>
  <si>
    <t>4.4. Наличие программного продукта АКС управления персоналом (с необходимым количеством специальных модулей), ед.</t>
  </si>
  <si>
    <t>4.5. Количество поощренных муниципальных служащих по результатам их профессиональной деятельности, чел.</t>
  </si>
  <si>
    <t>не менее 10</t>
  </si>
  <si>
    <t xml:space="preserve">годовой показатель </t>
  </si>
  <si>
    <t>Годовой показатель</t>
  </si>
  <si>
    <t>Оценка показателя во 2 квартале 2016</t>
  </si>
  <si>
    <t>1. Соблюдение сроков оказания государственных и муниципальных услуг (в том числе предельных сроков осуществления административных процедур, указанных в соглашениях с органами власти и организациями, ответственными за оказание государственных и муниципальных услуг, предоставляемых на базе МФЦ), %</t>
  </si>
  <si>
    <t>2. Отсутствие жалоб потребителей государственных и муниципальных услуг, жалоб</t>
  </si>
  <si>
    <t>3. Удовлетворенность потребителей государственных и муниципальных услуг работой МФЦ, %</t>
  </si>
  <si>
    <t>Итого по подпрограмме № 2:</t>
  </si>
  <si>
    <t>Итого по подпрограмме № 3:</t>
  </si>
  <si>
    <t xml:space="preserve">Муниципальная программа 
«Улучшение условий и охраны труда в городском округе Жигулевск»
на 2016-2020 годы </t>
  </si>
  <si>
    <t>1.5. Количество замененных светильников в кабинетах работников, у которых выявлены вредные условия труда по результатам проведенной специальной оценки условий труда, ед.</t>
  </si>
  <si>
    <t>Задача 2.                                                      2.1. Удельный вес обученных работников по охране труда, от общего количества работников, запланирован-ных к обучению, %.</t>
  </si>
  <si>
    <t>Задача 3.                                                      3.1. Количество опубликованных в городской газете и на сайте администрации статей с публикаций по проблемам охраны труда, ед.</t>
  </si>
  <si>
    <t>3.2. Количество проведенных городских семинаров и совещаний с рассмотрением вопросов охраны труда, ед.</t>
  </si>
  <si>
    <t>Задача 4.                                                      4.1. Доля организаций, состоящих на учете, ежеквартально предоставляющих отчеты установленной формы в бюро охраны труда администрации городского округа Жигулевск, %</t>
  </si>
  <si>
    <t>Задача 5.                                                                  5.1. Количество работников, прошедших обязательные медосмотры  (обследования), чел.</t>
  </si>
  <si>
    <t xml:space="preserve">Задача 6.                                                 6.1. Доля работников, обеспеченных сертифицированными средствами индивидуальной и коллективной защиты, % </t>
  </si>
  <si>
    <t>Муниципальная программа:
«Обеспечение пожарной безопасности в городском округе Жигулевск» 
на 2016-2022 годы</t>
  </si>
  <si>
    <t>Задача 1:                                                       1.1. Протяжённость минерализированных полос в местах примыкания территории городского округа Жигулёвск к лесным массивам, км</t>
  </si>
  <si>
    <t>1.2. Количество работников ДПК, человек</t>
  </si>
  <si>
    <t>1.3. Количество проведённых пожарно-профилактических мероприятий, шт.</t>
  </si>
  <si>
    <t>1.4. Количество статей на противопожарную тематику выпущенных в печатных изданиях, шт.</t>
  </si>
  <si>
    <t>1.5. Количество проведённых соревнований по пожарно-прикладным видам спорта, шт.</t>
  </si>
  <si>
    <t>1.6. Количество приобретённых пожарных мотопомп, шт.</t>
  </si>
  <si>
    <t>Задача 2:                                                2.1. Количество замененных пожарных гидрантов, шт.</t>
  </si>
  <si>
    <t>2.2. Количество пожарных гидрантов, на которых произведен капитальный ремонт водопроводных колодцев с пожарными гидрантами, ед.</t>
  </si>
  <si>
    <t>2.3. Количество установленных люков на колодцы с пожарными гидрантами, ед.</t>
  </si>
  <si>
    <t>2.4. Количество установленных светоотражающих знаков «Пожарный гидрант», ед.</t>
  </si>
  <si>
    <t>Работы запланированы на 2 квартал 2016 г.</t>
  </si>
  <si>
    <t>Запланировано во 2,3 квартале 2016 г.</t>
  </si>
  <si>
    <t>6.</t>
  </si>
  <si>
    <t>Муниципальная программа:
«Меры по противодействию незаконному обороту наркотических средств, профилактике наркомании и реабилитации наркозависимой части населения городского округа Жигулевск»
на 2016-2022 годы</t>
  </si>
  <si>
    <t>7.</t>
  </si>
  <si>
    <t xml:space="preserve"> Муниципальная программа:
«Осуществление мероприятий по гражданской обороне и защите населения от чрезвычайных ситуаций в городском округе Жигулевск»
на 2016-2022 годы</t>
  </si>
  <si>
    <t>Задача 1:                                                      1.1. Выполнение Плана комплектования учебных учреждений Самарской области на учебный год от городского округа Жигулевск, %</t>
  </si>
  <si>
    <t>1.2. Количество обученных специалистов организаций в МБОУ ДПО (ПК) С "Курсы ГО", ед.</t>
  </si>
  <si>
    <t>1.3. Количество статей в печатных изданиях и выступлений по радио на тематику в области гражданской обороны и защиты населения от чрезвычайных ситуаций,ед.</t>
  </si>
  <si>
    <t>Задача 2:                                                     2.1. Объем созданных запасов имущества гражданской обороны администрации городского округа Жигулевск, %</t>
  </si>
  <si>
    <t>2.2. Объем созданных запасов имущества администрации городского округа Жигулевск для ликвидации чрезвычайных ситуаций, %</t>
  </si>
  <si>
    <t>2.3. Количество аттестованных видов работ личного состава муниципального аварийно-спасательного формирования,ед.</t>
  </si>
  <si>
    <t>Задача 3:                                               3.1. Охват системой централизованного оповещения населения городского округа Жигулевск, %</t>
  </si>
  <si>
    <t>3.2. Установка системы мониторинга и управлений инженерными сетями потенциально опасных объектов, ед</t>
  </si>
  <si>
    <t>8.</t>
  </si>
  <si>
    <t xml:space="preserve">Муниципальная программа: "Молодой семье - доступное жилье" на 2015-2020 годы
</t>
  </si>
  <si>
    <t>Муниципальная программа "Противодействие коррупции в городском округе Жигулевск на 2014-2016 годы"</t>
  </si>
  <si>
    <t>2. Доля проектов муниципальных нормативных правовых актов, прошедших антикоррупционную экспертизу в отчетном периоде, от общего количества проектов нормативных правовых актов, подлежащих антикоррупционной экспертизе в отчетном периоде,%</t>
  </si>
  <si>
    <t>3. Количество мероприятий антикоррупционной направленности проведенных в отчетный период, в том числе с участием общественных объединений и организаций,ед.</t>
  </si>
  <si>
    <t>Отсутствие финансирования</t>
  </si>
  <si>
    <t>Задача 1                                                    1. Количество принятых нормативно-правовых актов городского округа Жигулевск по обеспечению реализации государственной антикоррупционной политики,ед.</t>
  </si>
  <si>
    <t xml:space="preserve">Задача 2                                                    1. Доля проведенных проверок достоверности представленных сведений о доходах муниципальных служащих администрации городского округа Жигулевск,%         </t>
  </si>
  <si>
    <t>2. Доля представлений прокуратуры в отношении муниципальных служащих, представивших неполные (недостоверные) сведения о доходах, от общего числа муниципальных служащих, представляющих указанные сведения,%</t>
  </si>
  <si>
    <t>3. Доля муниципальных служащих, допустивших нарушения законодательства об ограничениях и запретах, требованиях о предотвращении или об урегулировании конфликта интересов, иных обязанностей, установленных в целях противодействия коррупции, выявленных органом по управлению муниципальной службой и/или контрольно-надзорными органами, от общего числа муниципальных служащих, %</t>
  </si>
  <si>
    <t>2. Количество правовых актов и других документов антикоррупционной направленности, размещенных в сети Интернет и опубликованных в СМИ,ед.</t>
  </si>
  <si>
    <t>3. Доля установленных фактов коррупции, от общего количества жалоб и обращений граждан, поступивших за отчетный период, %</t>
  </si>
  <si>
    <t>ОБ(стимулирующие субсидии)</t>
  </si>
  <si>
    <t>ОБ (целевые субсидии)</t>
  </si>
  <si>
    <t>ОБ (в рамках софинансирования госпрограмм)</t>
  </si>
  <si>
    <t>2. Количество предпринимателей без образования юридического лица, единиц</t>
  </si>
  <si>
    <t>3. Количество организаций (субъектов) малого бизнеса – всего, единиц</t>
  </si>
  <si>
    <t>4. Оборот малых предприятий, млн.руб.</t>
  </si>
  <si>
    <t>7. Количество СМСП, получивших правовую, информационную, аналитическую и финансовую поддержку, единиц</t>
  </si>
  <si>
    <t>1.Рост оборота розничной торговли к предыдущему году, %</t>
  </si>
  <si>
    <t>2. Рост оборота розничной торговли на душу населения к предыдущему году, %</t>
  </si>
  <si>
    <t>привлеченные средства торговых организаций, инвесторов</t>
  </si>
  <si>
    <t>отсутствие вакансий</t>
  </si>
  <si>
    <t>отсутствие финансирования</t>
  </si>
  <si>
    <t>4.2. Доля вакантных должностей муниципальной службы, замещаемых на основе назначения из кадрового резерва (по отношению к общему количеству назначенных на вакантные должности муниципальной службы), %</t>
  </si>
  <si>
    <t>мероприятие состоится в 3 квартале 2016г.</t>
  </si>
  <si>
    <t xml:space="preserve">1.5. Количество отремонтированных подпорных стенок, шт. </t>
  </si>
  <si>
    <t>1.6. Количество спиленных аварийных деревьев, куб.м.</t>
  </si>
  <si>
    <t>1.7. Количество деревьев, подвергнутых формовочной обрезке, куб.м.</t>
  </si>
  <si>
    <t>1.8. Количество высаженных зеленых насаждений, шт.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</si>
</sst>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000"/>
    <numFmt numFmtId="171" formatCode="0.000"/>
    <numFmt numFmtId="172" formatCode="#,##0.0000"/>
    <numFmt numFmtId="173" formatCode="#,##0.000"/>
    <numFmt numFmtId="174" formatCode="0.0%"/>
    <numFmt numFmtId="175" formatCode="#,##0.00_р_."/>
    <numFmt numFmtId="176" formatCode="#,##0.0"/>
    <numFmt numFmtId="177" formatCode="0.000000"/>
    <numFmt numFmtId="178" formatCode="0.00000"/>
    <numFmt numFmtId="179" formatCode="0.0000"/>
    <numFmt numFmtId="180" formatCode="0.0000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4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center"/>
    </xf>
    <xf numFmtId="4" fontId="17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9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" fontId="13" fillId="0" borderId="9" xfId="0" applyNumberFormat="1" applyFont="1" applyFill="1" applyBorder="1" applyAlignment="1">
      <alignment horizontal="right" vertical="top" wrapText="1"/>
    </xf>
    <xf numFmtId="4" fontId="13" fillId="0" borderId="7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76" fontId="5" fillId="0" borderId="2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4" fontId="13" fillId="0" borderId="5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right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10" fillId="0" borderId="5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vertical="top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4" fontId="7" fillId="0" borderId="7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justify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justify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top" wrapText="1"/>
    </xf>
    <xf numFmtId="0" fontId="6" fillId="5" borderId="14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4" fontId="7" fillId="0" borderId="2" xfId="0" applyNumberFormat="1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right" vertical="top" wrapText="1"/>
    </xf>
    <xf numFmtId="4" fontId="4" fillId="5" borderId="5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176" fontId="7" fillId="0" borderId="1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7" fillId="6" borderId="1" xfId="0" applyNumberFormat="1" applyFont="1" applyFill="1" applyBorder="1" applyAlignment="1">
      <alignment vertical="top" wrapText="1"/>
    </xf>
    <xf numFmtId="4" fontId="7" fillId="6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4" fontId="7" fillId="6" borderId="1" xfId="0" applyNumberFormat="1" applyFont="1" applyFill="1" applyBorder="1" applyAlignment="1">
      <alignment horizontal="righ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7" fillId="6" borderId="2" xfId="0" applyNumberFormat="1" applyFont="1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10" fillId="6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7" fillId="6" borderId="2" xfId="0" applyNumberFormat="1" applyFont="1" applyFill="1" applyBorder="1" applyAlignment="1">
      <alignment horizontal="center" vertical="top" wrapText="1"/>
    </xf>
    <xf numFmtId="4" fontId="7" fillId="6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4" fontId="7" fillId="0" borderId="2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0" fontId="6" fillId="5" borderId="14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right" vertical="top" wrapText="1"/>
    </xf>
    <xf numFmtId="0" fontId="6" fillId="3" borderId="14" xfId="0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wrapText="1"/>
    </xf>
    <xf numFmtId="0" fontId="0" fillId="0" borderId="13" xfId="0" applyBorder="1" applyAlignment="1">
      <alignment horizontal="right" vertical="top" wrapText="1"/>
    </xf>
    <xf numFmtId="0" fontId="6" fillId="4" borderId="14" xfId="0" applyFont="1" applyFill="1" applyBorder="1" applyAlignment="1">
      <alignment horizontal="right" vertical="top" wrapText="1"/>
    </xf>
    <xf numFmtId="0" fontId="6" fillId="4" borderId="13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top" wrapText="1"/>
    </xf>
    <xf numFmtId="4" fontId="7" fillId="0" borderId="9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6" fillId="5" borderId="6" xfId="0" applyFont="1" applyFill="1" applyBorder="1" applyAlignment="1">
      <alignment horizontal="right" vertical="center" wrapText="1"/>
    </xf>
    <xf numFmtId="16" fontId="5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12" fillId="0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6" borderId="7" xfId="0" applyFont="1" applyFill="1" applyBorder="1" applyAlignment="1">
      <alignment wrapText="1"/>
    </xf>
    <xf numFmtId="0" fontId="0" fillId="6" borderId="5" xfId="0" applyFont="1" applyFill="1" applyBorder="1" applyAlignment="1">
      <alignment wrapText="1"/>
    </xf>
    <xf numFmtId="176" fontId="7" fillId="0" borderId="2" xfId="0" applyNumberFormat="1" applyFont="1" applyFill="1" applyBorder="1" applyAlignment="1">
      <alignment horizontal="center" vertical="top" wrapText="1"/>
    </xf>
    <xf numFmtId="176" fontId="5" fillId="0" borderId="5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0" borderId="5" xfId="0" applyFont="1" applyBorder="1" applyAlignment="1">
      <alignment vertical="justify" wrapText="1"/>
    </xf>
    <xf numFmtId="0" fontId="0" fillId="0" borderId="9" xfId="0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350"/>
  <sheetViews>
    <sheetView tabSelected="1" zoomScale="88" zoomScaleNormal="88" zoomScaleSheetLayoutView="75" workbookViewId="0" topLeftCell="A235">
      <selection activeCell="I237" sqref="I237"/>
    </sheetView>
  </sheetViews>
  <sheetFormatPr defaultColWidth="9.00390625" defaultRowHeight="12.75"/>
  <cols>
    <col min="1" max="1" width="5.625" style="1" customWidth="1"/>
    <col min="2" max="2" width="31.00390625" style="9" customWidth="1"/>
    <col min="3" max="3" width="15.625" style="15" customWidth="1"/>
    <col min="4" max="4" width="14.00390625" style="35" customWidth="1"/>
    <col min="5" max="5" width="16.75390625" style="35" customWidth="1"/>
    <col min="6" max="6" width="12.875" style="2" customWidth="1"/>
    <col min="7" max="7" width="38.125" style="9" customWidth="1"/>
    <col min="8" max="8" width="15.375" style="1" customWidth="1"/>
    <col min="9" max="9" width="13.625" style="2" customWidth="1"/>
    <col min="10" max="10" width="20.75390625" style="19" customWidth="1"/>
    <col min="11" max="16384" width="9.125" style="2" customWidth="1"/>
  </cols>
  <sheetData>
    <row r="1" spans="8:9" ht="15.75">
      <c r="H1" s="4" t="s">
        <v>136</v>
      </c>
      <c r="I1" s="4"/>
    </row>
    <row r="2" spans="8:9" ht="15.75">
      <c r="H2" s="19" t="s">
        <v>128</v>
      </c>
      <c r="I2" s="19"/>
    </row>
    <row r="3" spans="8:9" ht="15.75">
      <c r="H3" s="3" t="s">
        <v>129</v>
      </c>
      <c r="I3" s="3"/>
    </row>
    <row r="4" spans="8:9" ht="15.75">
      <c r="H4" s="3" t="s">
        <v>135</v>
      </c>
      <c r="I4" s="3"/>
    </row>
    <row r="5" ht="6.75" customHeight="1"/>
    <row r="6" spans="1:10" s="8" customFormat="1" ht="18.75">
      <c r="A6" s="331" t="s">
        <v>50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0" ht="6.75" customHeight="1" thickBo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s="1" customFormat="1" ht="30.75" customHeight="1">
      <c r="A8" s="333" t="s">
        <v>147</v>
      </c>
      <c r="B8" s="335" t="s">
        <v>137</v>
      </c>
      <c r="C8" s="337" t="s">
        <v>148</v>
      </c>
      <c r="D8" s="339" t="s">
        <v>138</v>
      </c>
      <c r="E8" s="340"/>
      <c r="F8" s="343" t="s">
        <v>150</v>
      </c>
      <c r="G8" s="339" t="s">
        <v>145</v>
      </c>
      <c r="H8" s="341"/>
      <c r="I8" s="341"/>
      <c r="J8" s="342"/>
    </row>
    <row r="9" spans="1:10" s="1" customFormat="1" ht="69" customHeight="1" thickBot="1">
      <c r="A9" s="334"/>
      <c r="B9" s="336"/>
      <c r="C9" s="338"/>
      <c r="D9" s="121" t="s">
        <v>65</v>
      </c>
      <c r="E9" s="122" t="s">
        <v>139</v>
      </c>
      <c r="F9" s="255"/>
      <c r="G9" s="16" t="s">
        <v>144</v>
      </c>
      <c r="H9" s="16" t="s">
        <v>66</v>
      </c>
      <c r="I9" s="17" t="s">
        <v>140</v>
      </c>
      <c r="J9" s="17" t="s">
        <v>146</v>
      </c>
    </row>
    <row r="10" spans="1:10" s="1" customFormat="1" ht="63" customHeight="1">
      <c r="A10" s="43">
        <v>1</v>
      </c>
      <c r="B10" s="324" t="s">
        <v>127</v>
      </c>
      <c r="C10" s="45" t="s">
        <v>67</v>
      </c>
      <c r="D10" s="48">
        <v>0</v>
      </c>
      <c r="E10" s="48">
        <v>0</v>
      </c>
      <c r="F10" s="21"/>
      <c r="G10" s="7" t="s">
        <v>141</v>
      </c>
      <c r="H10" s="5"/>
      <c r="I10" s="5"/>
      <c r="J10" s="22"/>
    </row>
    <row r="11" spans="1:10" s="1" customFormat="1" ht="15.75" customHeight="1">
      <c r="A11" s="51"/>
      <c r="B11" s="325"/>
      <c r="C11" s="327" t="s">
        <v>68</v>
      </c>
      <c r="D11" s="313">
        <v>0</v>
      </c>
      <c r="E11" s="284">
        <v>0</v>
      </c>
      <c r="F11" s="271"/>
      <c r="G11" s="7" t="s">
        <v>142</v>
      </c>
      <c r="H11" s="129">
        <v>0</v>
      </c>
      <c r="I11" s="5">
        <v>0</v>
      </c>
      <c r="J11" s="64"/>
    </row>
    <row r="12" spans="1:10" s="1" customFormat="1" ht="31.5" customHeight="1">
      <c r="A12" s="51"/>
      <c r="B12" s="325"/>
      <c r="C12" s="328"/>
      <c r="D12" s="329"/>
      <c r="E12" s="285"/>
      <c r="F12" s="273"/>
      <c r="G12" s="7" t="s">
        <v>143</v>
      </c>
      <c r="H12" s="129">
        <v>7000</v>
      </c>
      <c r="I12" s="129">
        <v>0</v>
      </c>
      <c r="J12" s="22" t="s">
        <v>371</v>
      </c>
    </row>
    <row r="13" spans="1:10" s="1" customFormat="1" ht="35.25" customHeight="1">
      <c r="A13" s="51"/>
      <c r="B13" s="325"/>
      <c r="C13" s="59"/>
      <c r="D13" s="61"/>
      <c r="E13" s="60"/>
      <c r="F13" s="63"/>
      <c r="G13" s="7" t="s">
        <v>123</v>
      </c>
      <c r="H13" s="5">
        <v>0</v>
      </c>
      <c r="I13" s="5">
        <v>0</v>
      </c>
      <c r="J13" s="22"/>
    </row>
    <row r="14" spans="1:10" s="1" customFormat="1" ht="82.5" customHeight="1">
      <c r="A14" s="51"/>
      <c r="B14" s="325"/>
      <c r="C14" s="59"/>
      <c r="D14" s="61"/>
      <c r="E14" s="60"/>
      <c r="F14" s="63"/>
      <c r="G14" s="7" t="s">
        <v>124</v>
      </c>
      <c r="H14" s="5">
        <v>8</v>
      </c>
      <c r="I14" s="5">
        <v>4</v>
      </c>
      <c r="J14" s="22"/>
    </row>
    <row r="15" spans="1:10" s="1" customFormat="1" ht="66" customHeight="1">
      <c r="A15" s="51"/>
      <c r="B15" s="65"/>
      <c r="C15" s="59"/>
      <c r="D15" s="61"/>
      <c r="E15" s="60"/>
      <c r="F15" s="63"/>
      <c r="G15" s="7" t="s">
        <v>125</v>
      </c>
      <c r="H15" s="5">
        <v>1</v>
      </c>
      <c r="I15" s="5">
        <v>1</v>
      </c>
      <c r="J15" s="22"/>
    </row>
    <row r="16" spans="1:10" s="1" customFormat="1" ht="48" customHeight="1">
      <c r="A16" s="44"/>
      <c r="B16" s="66"/>
      <c r="C16" s="47"/>
      <c r="D16" s="50"/>
      <c r="E16" s="49"/>
      <c r="F16" s="63"/>
      <c r="G16" s="7" t="s">
        <v>126</v>
      </c>
      <c r="H16" s="5">
        <v>0</v>
      </c>
      <c r="I16" s="5">
        <v>0</v>
      </c>
      <c r="J16" s="22"/>
    </row>
    <row r="17" spans="1:10" s="10" customFormat="1" ht="44.25" customHeight="1">
      <c r="A17" s="141"/>
      <c r="B17" s="286" t="s">
        <v>104</v>
      </c>
      <c r="C17" s="326"/>
      <c r="D17" s="170">
        <f>SUM(D10:D16)</f>
        <v>0</v>
      </c>
      <c r="E17" s="170">
        <f>SUM(E10:E16)</f>
        <v>0</v>
      </c>
      <c r="F17" s="153"/>
      <c r="G17" s="143"/>
      <c r="H17" s="144"/>
      <c r="I17" s="144"/>
      <c r="J17" s="145"/>
    </row>
    <row r="18" spans="1:10" s="67" customFormat="1" ht="65.25" customHeight="1">
      <c r="A18" s="229">
        <v>2</v>
      </c>
      <c r="B18" s="361" t="s">
        <v>69</v>
      </c>
      <c r="C18" s="354" t="s">
        <v>67</v>
      </c>
      <c r="D18" s="330">
        <v>35806.36</v>
      </c>
      <c r="E18" s="330">
        <v>19175.11</v>
      </c>
      <c r="F18" s="271">
        <f>E18/D18*100</f>
        <v>53.552246025566404</v>
      </c>
      <c r="G18" s="357" t="s">
        <v>156</v>
      </c>
      <c r="H18" s="233">
        <v>118430</v>
      </c>
      <c r="I18" s="233">
        <v>118430</v>
      </c>
      <c r="J18" s="248"/>
    </row>
    <row r="19" spans="1:10" s="67" customFormat="1" ht="26.25" customHeight="1">
      <c r="A19" s="255"/>
      <c r="B19" s="362"/>
      <c r="C19" s="263"/>
      <c r="D19" s="251"/>
      <c r="E19" s="251"/>
      <c r="F19" s="263"/>
      <c r="G19" s="358"/>
      <c r="H19" s="234"/>
      <c r="I19" s="234"/>
      <c r="J19" s="249"/>
    </row>
    <row r="20" spans="1:10" s="67" customFormat="1" ht="41.25" customHeight="1">
      <c r="A20" s="78"/>
      <c r="B20" s="363"/>
      <c r="C20" s="135" t="s">
        <v>149</v>
      </c>
      <c r="D20" s="90">
        <v>8931</v>
      </c>
      <c r="E20" s="91">
        <v>2523.13</v>
      </c>
      <c r="F20" s="140">
        <f>E20/D20*100</f>
        <v>28.251371626917482</v>
      </c>
      <c r="G20" s="74" t="s">
        <v>157</v>
      </c>
      <c r="H20" s="69">
        <v>384325</v>
      </c>
      <c r="I20" s="69">
        <v>309856</v>
      </c>
      <c r="J20" s="88" t="s">
        <v>288</v>
      </c>
    </row>
    <row r="21" spans="1:10" s="67" customFormat="1" ht="40.5" customHeight="1">
      <c r="A21" s="70"/>
      <c r="B21" s="75"/>
      <c r="C21" s="71"/>
      <c r="D21" s="72"/>
      <c r="E21" s="73"/>
      <c r="F21" s="187"/>
      <c r="G21" s="117" t="s">
        <v>158</v>
      </c>
      <c r="H21" s="118">
        <v>505260</v>
      </c>
      <c r="I21" s="118">
        <v>176605</v>
      </c>
      <c r="J21" s="88" t="s">
        <v>289</v>
      </c>
    </row>
    <row r="22" spans="1:10" s="67" customFormat="1" ht="42" customHeight="1">
      <c r="A22" s="70"/>
      <c r="B22" s="75"/>
      <c r="C22" s="71"/>
      <c r="D22" s="72"/>
      <c r="E22" s="73"/>
      <c r="F22" s="187"/>
      <c r="G22" s="74" t="s">
        <v>159</v>
      </c>
      <c r="H22" s="69">
        <v>450</v>
      </c>
      <c r="I22" s="69">
        <v>55</v>
      </c>
      <c r="J22" s="88" t="s">
        <v>288</v>
      </c>
    </row>
    <row r="23" spans="1:10" s="67" customFormat="1" ht="40.5" customHeight="1">
      <c r="A23" s="70"/>
      <c r="B23" s="75"/>
      <c r="C23" s="71"/>
      <c r="D23" s="72"/>
      <c r="E23" s="73"/>
      <c r="F23" s="187"/>
      <c r="G23" s="74" t="s">
        <v>372</v>
      </c>
      <c r="H23" s="69">
        <v>1</v>
      </c>
      <c r="I23" s="69">
        <v>0</v>
      </c>
      <c r="J23" s="88" t="s">
        <v>288</v>
      </c>
    </row>
    <row r="24" spans="1:10" s="67" customFormat="1" ht="39.75" customHeight="1">
      <c r="A24" s="70"/>
      <c r="B24" s="75"/>
      <c r="C24" s="71"/>
      <c r="D24" s="72"/>
      <c r="E24" s="73"/>
      <c r="F24" s="187"/>
      <c r="G24" s="74" t="s">
        <v>373</v>
      </c>
      <c r="H24" s="69">
        <v>1900</v>
      </c>
      <c r="I24" s="69">
        <v>0</v>
      </c>
      <c r="J24" s="88" t="s">
        <v>288</v>
      </c>
    </row>
    <row r="25" spans="1:10" s="67" customFormat="1" ht="37.5" customHeight="1">
      <c r="A25" s="70"/>
      <c r="B25" s="75"/>
      <c r="C25" s="71"/>
      <c r="D25" s="72"/>
      <c r="E25" s="73"/>
      <c r="F25" s="187"/>
      <c r="G25" s="74" t="s">
        <v>374</v>
      </c>
      <c r="H25" s="69">
        <v>2055</v>
      </c>
      <c r="I25" s="69">
        <v>0</v>
      </c>
      <c r="J25" s="88" t="s">
        <v>288</v>
      </c>
    </row>
    <row r="26" spans="1:10" s="67" customFormat="1" ht="41.25" customHeight="1">
      <c r="A26" s="70"/>
      <c r="B26" s="75"/>
      <c r="C26" s="71"/>
      <c r="D26" s="72"/>
      <c r="E26" s="73"/>
      <c r="F26" s="187"/>
      <c r="G26" s="74" t="s">
        <v>375</v>
      </c>
      <c r="H26" s="69">
        <v>200</v>
      </c>
      <c r="I26" s="69">
        <v>0</v>
      </c>
      <c r="J26" s="88" t="s">
        <v>289</v>
      </c>
    </row>
    <row r="27" spans="1:10" s="67" customFormat="1" ht="40.5" customHeight="1">
      <c r="A27" s="70"/>
      <c r="B27" s="75"/>
      <c r="C27" s="71"/>
      <c r="D27" s="72"/>
      <c r="E27" s="73"/>
      <c r="F27" s="187"/>
      <c r="G27" s="74" t="s">
        <v>0</v>
      </c>
      <c r="H27" s="69">
        <v>4000</v>
      </c>
      <c r="I27" s="69">
        <v>4000</v>
      </c>
      <c r="J27" s="88"/>
    </row>
    <row r="28" spans="1:10" s="67" customFormat="1" ht="108.75" customHeight="1">
      <c r="A28" s="70"/>
      <c r="B28" s="75"/>
      <c r="C28" s="71"/>
      <c r="D28" s="72"/>
      <c r="E28" s="73"/>
      <c r="F28" s="187"/>
      <c r="G28" s="68" t="s">
        <v>160</v>
      </c>
      <c r="H28" s="69">
        <v>2</v>
      </c>
      <c r="I28" s="69">
        <v>2</v>
      </c>
      <c r="J28" s="88"/>
    </row>
    <row r="29" spans="1:10" s="67" customFormat="1" ht="43.5" customHeight="1">
      <c r="A29" s="70"/>
      <c r="B29" s="75"/>
      <c r="C29" s="71"/>
      <c r="D29" s="72"/>
      <c r="E29" s="73"/>
      <c r="F29" s="187"/>
      <c r="G29" s="74" t="s">
        <v>161</v>
      </c>
      <c r="H29" s="69">
        <v>50</v>
      </c>
      <c r="I29" s="69">
        <v>1</v>
      </c>
      <c r="J29" s="88" t="s">
        <v>288</v>
      </c>
    </row>
    <row r="30" spans="1:10" s="67" customFormat="1" ht="53.25" customHeight="1">
      <c r="A30" s="70"/>
      <c r="B30" s="75"/>
      <c r="C30" s="71"/>
      <c r="D30" s="72"/>
      <c r="E30" s="73"/>
      <c r="F30" s="187"/>
      <c r="G30" s="74" t="s">
        <v>162</v>
      </c>
      <c r="H30" s="69">
        <v>2500</v>
      </c>
      <c r="I30" s="69">
        <v>1613</v>
      </c>
      <c r="J30" s="88"/>
    </row>
    <row r="31" spans="1:10" s="67" customFormat="1" ht="64.5" customHeight="1">
      <c r="A31" s="78"/>
      <c r="B31" s="79"/>
      <c r="C31" s="80"/>
      <c r="D31" s="81"/>
      <c r="E31" s="82"/>
      <c r="F31" s="187"/>
      <c r="G31" s="74" t="s">
        <v>163</v>
      </c>
      <c r="H31" s="69">
        <v>3</v>
      </c>
      <c r="I31" s="69">
        <v>1</v>
      </c>
      <c r="J31" s="88" t="s">
        <v>289</v>
      </c>
    </row>
    <row r="32" spans="1:10" s="67" customFormat="1" ht="94.5" customHeight="1">
      <c r="A32" s="70"/>
      <c r="B32" s="75"/>
      <c r="C32" s="71"/>
      <c r="D32" s="72"/>
      <c r="E32" s="73"/>
      <c r="F32" s="187"/>
      <c r="G32" s="119" t="s">
        <v>164</v>
      </c>
      <c r="H32" s="120">
        <v>1</v>
      </c>
      <c r="I32" s="120">
        <v>1</v>
      </c>
      <c r="J32" s="88"/>
    </row>
    <row r="33" spans="1:10" s="67" customFormat="1" ht="66" customHeight="1">
      <c r="A33" s="70"/>
      <c r="B33" s="75"/>
      <c r="C33" s="71"/>
      <c r="D33" s="72"/>
      <c r="E33" s="73"/>
      <c r="F33" s="187"/>
      <c r="G33" s="68" t="s">
        <v>165</v>
      </c>
      <c r="H33" s="76">
        <v>450</v>
      </c>
      <c r="I33" s="76">
        <v>0</v>
      </c>
      <c r="J33" s="88" t="s">
        <v>288</v>
      </c>
    </row>
    <row r="34" spans="1:10" s="67" customFormat="1" ht="50.25" customHeight="1">
      <c r="A34" s="70"/>
      <c r="B34" s="75"/>
      <c r="C34" s="71"/>
      <c r="D34" s="72"/>
      <c r="E34" s="73"/>
      <c r="F34" s="187"/>
      <c r="G34" s="74" t="s">
        <v>166</v>
      </c>
      <c r="H34" s="77">
        <v>187</v>
      </c>
      <c r="I34" s="77">
        <v>0</v>
      </c>
      <c r="J34" s="88" t="s">
        <v>288</v>
      </c>
    </row>
    <row r="35" spans="1:10" s="67" customFormat="1" ht="51.75" customHeight="1">
      <c r="A35" s="78"/>
      <c r="B35" s="79"/>
      <c r="C35" s="80"/>
      <c r="D35" s="81"/>
      <c r="E35" s="82"/>
      <c r="F35" s="187"/>
      <c r="G35" s="74" t="s">
        <v>168</v>
      </c>
      <c r="H35" s="83">
        <v>5400</v>
      </c>
      <c r="I35" s="83">
        <v>0</v>
      </c>
      <c r="J35" s="88" t="s">
        <v>288</v>
      </c>
    </row>
    <row r="36" spans="1:10" s="1" customFormat="1" ht="66" customHeight="1">
      <c r="A36" s="43"/>
      <c r="B36" s="359"/>
      <c r="C36" s="45"/>
      <c r="D36" s="48"/>
      <c r="E36" s="48"/>
      <c r="F36" s="140"/>
      <c r="G36" s="139" t="s">
        <v>272</v>
      </c>
      <c r="H36" s="69">
        <v>393112</v>
      </c>
      <c r="I36" s="69">
        <v>393112</v>
      </c>
      <c r="J36" s="22"/>
    </row>
    <row r="37" spans="1:10" s="1" customFormat="1" ht="44.25" customHeight="1">
      <c r="A37" s="51"/>
      <c r="B37" s="360"/>
      <c r="C37" s="184"/>
      <c r="D37" s="60"/>
      <c r="E37" s="60"/>
      <c r="F37" s="62"/>
      <c r="G37" s="139" t="s">
        <v>273</v>
      </c>
      <c r="H37" s="6">
        <v>100</v>
      </c>
      <c r="I37" s="133">
        <v>100</v>
      </c>
      <c r="J37" s="22"/>
    </row>
    <row r="38" spans="1:10" s="1" customFormat="1" ht="51.75" customHeight="1">
      <c r="A38" s="51"/>
      <c r="B38" s="360"/>
      <c r="C38" s="58"/>
      <c r="D38" s="60"/>
      <c r="E38" s="60"/>
      <c r="F38" s="62"/>
      <c r="G38" s="139" t="s">
        <v>274</v>
      </c>
      <c r="H38" s="6">
        <v>100</v>
      </c>
      <c r="I38" s="133">
        <v>100</v>
      </c>
      <c r="J38" s="22"/>
    </row>
    <row r="39" spans="1:10" s="1" customFormat="1" ht="35.25" customHeight="1">
      <c r="A39" s="51"/>
      <c r="B39" s="84"/>
      <c r="C39" s="184"/>
      <c r="D39" s="87"/>
      <c r="E39" s="87"/>
      <c r="F39" s="185"/>
      <c r="G39" s="139" t="s">
        <v>275</v>
      </c>
      <c r="H39" s="6">
        <v>100</v>
      </c>
      <c r="I39" s="133">
        <v>100</v>
      </c>
      <c r="J39" s="22"/>
    </row>
    <row r="40" spans="1:10" s="1" customFormat="1" ht="49.5" customHeight="1">
      <c r="A40" s="51"/>
      <c r="B40" s="84"/>
      <c r="C40" s="184"/>
      <c r="D40" s="87"/>
      <c r="E40" s="87"/>
      <c r="F40" s="185"/>
      <c r="G40" s="139" t="s">
        <v>276</v>
      </c>
      <c r="H40" s="6">
        <v>100</v>
      </c>
      <c r="I40" s="133">
        <v>100</v>
      </c>
      <c r="J40" s="22"/>
    </row>
    <row r="41" spans="1:10" s="1" customFormat="1" ht="63" customHeight="1">
      <c r="A41" s="44"/>
      <c r="B41" s="89"/>
      <c r="C41" s="184"/>
      <c r="D41" s="87"/>
      <c r="E41" s="87"/>
      <c r="F41" s="185"/>
      <c r="G41" s="139" t="s">
        <v>277</v>
      </c>
      <c r="H41" s="6">
        <v>100</v>
      </c>
      <c r="I41" s="133">
        <v>100</v>
      </c>
      <c r="J41" s="22"/>
    </row>
    <row r="42" spans="1:10" s="1" customFormat="1" ht="65.25" customHeight="1">
      <c r="A42" s="51"/>
      <c r="B42" s="84"/>
      <c r="C42" s="85"/>
      <c r="D42" s="86"/>
      <c r="E42" s="87"/>
      <c r="F42" s="185"/>
      <c r="G42" s="116" t="s">
        <v>278</v>
      </c>
      <c r="H42" s="44">
        <v>100</v>
      </c>
      <c r="I42" s="134">
        <v>100</v>
      </c>
      <c r="J42" s="22"/>
    </row>
    <row r="43" spans="1:10" s="1" customFormat="1" ht="53.25" customHeight="1">
      <c r="A43" s="51"/>
      <c r="B43" s="84"/>
      <c r="C43" s="59"/>
      <c r="D43" s="61"/>
      <c r="E43" s="60"/>
      <c r="F43" s="62"/>
      <c r="G43" s="7" t="s">
        <v>279</v>
      </c>
      <c r="H43" s="69">
        <v>1380</v>
      </c>
      <c r="I43" s="133">
        <v>1380</v>
      </c>
      <c r="J43" s="22"/>
    </row>
    <row r="44" spans="1:10" s="1" customFormat="1" ht="83.25" customHeight="1">
      <c r="A44" s="51"/>
      <c r="B44" s="84"/>
      <c r="C44" s="85"/>
      <c r="D44" s="86"/>
      <c r="E44" s="87"/>
      <c r="F44" s="185"/>
      <c r="G44" s="7" t="s">
        <v>280</v>
      </c>
      <c r="H44" s="6">
        <v>0</v>
      </c>
      <c r="I44" s="133">
        <v>0</v>
      </c>
      <c r="J44" s="88"/>
    </row>
    <row r="45" spans="1:10" s="1" customFormat="1" ht="49.5" customHeight="1">
      <c r="A45" s="51"/>
      <c r="B45" s="84"/>
      <c r="C45" s="85"/>
      <c r="D45" s="86"/>
      <c r="E45" s="87"/>
      <c r="F45" s="185"/>
      <c r="G45" s="7" t="s">
        <v>281</v>
      </c>
      <c r="H45" s="6">
        <v>0</v>
      </c>
      <c r="I45" s="133">
        <v>0</v>
      </c>
      <c r="J45" s="88"/>
    </row>
    <row r="46" spans="1:10" s="1" customFormat="1" ht="70.5" customHeight="1">
      <c r="A46" s="51"/>
      <c r="B46" s="84"/>
      <c r="C46" s="85"/>
      <c r="D46" s="86"/>
      <c r="E46" s="87"/>
      <c r="F46" s="185"/>
      <c r="G46" s="7" t="s">
        <v>282</v>
      </c>
      <c r="H46" s="6">
        <v>0</v>
      </c>
      <c r="I46" s="133">
        <v>0</v>
      </c>
      <c r="J46" s="88"/>
    </row>
    <row r="47" spans="1:10" s="1" customFormat="1" ht="79.5" customHeight="1">
      <c r="A47" s="186"/>
      <c r="B47" s="182"/>
      <c r="C47" s="58"/>
      <c r="D47" s="60"/>
      <c r="E47" s="60"/>
      <c r="F47" s="62"/>
      <c r="G47" s="139" t="s">
        <v>283</v>
      </c>
      <c r="H47" s="5">
        <v>656</v>
      </c>
      <c r="I47" s="130">
        <v>304</v>
      </c>
      <c r="J47" s="22" t="s">
        <v>288</v>
      </c>
    </row>
    <row r="48" spans="1:10" s="1" customFormat="1" ht="51.75" customHeight="1">
      <c r="A48" s="43"/>
      <c r="B48" s="92"/>
      <c r="C48" s="20"/>
      <c r="D48" s="36"/>
      <c r="E48" s="36"/>
      <c r="F48" s="21"/>
      <c r="G48" s="7" t="s">
        <v>284</v>
      </c>
      <c r="H48" s="5">
        <v>600</v>
      </c>
      <c r="I48" s="5">
        <v>0</v>
      </c>
      <c r="J48" s="22" t="s">
        <v>288</v>
      </c>
    </row>
    <row r="49" spans="1:10" s="1" customFormat="1" ht="95.25" customHeight="1">
      <c r="A49" s="51"/>
      <c r="B49" s="93"/>
      <c r="C49" s="135"/>
      <c r="D49" s="48"/>
      <c r="E49" s="48"/>
      <c r="F49" s="140"/>
      <c r="G49" s="7" t="s">
        <v>285</v>
      </c>
      <c r="H49" s="5">
        <v>250</v>
      </c>
      <c r="I49" s="5">
        <v>0</v>
      </c>
      <c r="J49" s="22" t="s">
        <v>288</v>
      </c>
    </row>
    <row r="50" spans="1:10" s="1" customFormat="1" ht="50.25" customHeight="1">
      <c r="A50" s="44"/>
      <c r="B50" s="94"/>
      <c r="C50" s="138"/>
      <c r="D50" s="49"/>
      <c r="E50" s="49"/>
      <c r="F50" s="125"/>
      <c r="G50" s="139" t="s">
        <v>286</v>
      </c>
      <c r="H50" s="129">
        <v>2919</v>
      </c>
      <c r="I50" s="129">
        <v>1082</v>
      </c>
      <c r="J50" s="22" t="s">
        <v>288</v>
      </c>
    </row>
    <row r="51" spans="1:10" s="10" customFormat="1" ht="25.5" customHeight="1">
      <c r="A51" s="141"/>
      <c r="B51" s="286" t="s">
        <v>104</v>
      </c>
      <c r="C51" s="302"/>
      <c r="D51" s="142">
        <f>D18+D20</f>
        <v>44737.36</v>
      </c>
      <c r="E51" s="142">
        <f>E18+E20</f>
        <v>21698.24</v>
      </c>
      <c r="F51" s="146">
        <f>E51/D51*100</f>
        <v>48.5013867604168</v>
      </c>
      <c r="G51" s="143"/>
      <c r="H51" s="144"/>
      <c r="I51" s="144"/>
      <c r="J51" s="145"/>
    </row>
    <row r="52" spans="1:10" s="1" customFormat="1" ht="145.5" customHeight="1">
      <c r="A52" s="43">
        <v>3</v>
      </c>
      <c r="B52" s="55" t="s">
        <v>70</v>
      </c>
      <c r="C52" s="20" t="s">
        <v>67</v>
      </c>
      <c r="D52" s="36">
        <v>44081.73</v>
      </c>
      <c r="E52" s="36">
        <v>14443.91</v>
      </c>
      <c r="F52" s="21">
        <f>E52/D52*100</f>
        <v>32.7662049561122</v>
      </c>
      <c r="G52" s="264" t="s">
        <v>290</v>
      </c>
      <c r="H52" s="366">
        <v>48.2</v>
      </c>
      <c r="I52" s="243">
        <v>48.8</v>
      </c>
      <c r="J52" s="22"/>
    </row>
    <row r="53" spans="1:10" s="1" customFormat="1" ht="49.5" customHeight="1" hidden="1">
      <c r="A53" s="345"/>
      <c r="B53" s="265"/>
      <c r="C53" s="45" t="s">
        <v>287</v>
      </c>
      <c r="D53" s="284">
        <v>13384.14</v>
      </c>
      <c r="E53" s="279">
        <v>4643.52</v>
      </c>
      <c r="F53" s="21">
        <f>E53/D53*100</f>
        <v>34.694197759437664</v>
      </c>
      <c r="G53" s="266"/>
      <c r="H53" s="367"/>
      <c r="I53" s="253"/>
      <c r="J53" s="22"/>
    </row>
    <row r="54" spans="1:10" s="1" customFormat="1" ht="48.75" customHeight="1">
      <c r="A54" s="345"/>
      <c r="B54" s="265"/>
      <c r="C54" s="299" t="s">
        <v>213</v>
      </c>
      <c r="D54" s="279"/>
      <c r="E54" s="314"/>
      <c r="F54" s="21">
        <f>E53/D53*100</f>
        <v>34.694197759437664</v>
      </c>
      <c r="G54" s="139" t="s">
        <v>151</v>
      </c>
      <c r="H54" s="174">
        <v>4</v>
      </c>
      <c r="I54" s="5">
        <v>0</v>
      </c>
      <c r="J54" s="228" t="s">
        <v>241</v>
      </c>
    </row>
    <row r="55" spans="1:10" s="1" customFormat="1" ht="24" customHeight="1">
      <c r="A55" s="186"/>
      <c r="B55" s="182"/>
      <c r="C55" s="255"/>
      <c r="D55" s="250"/>
      <c r="E55" s="61"/>
      <c r="F55" s="62"/>
      <c r="G55" s="139" t="s">
        <v>152</v>
      </c>
      <c r="H55" s="174">
        <v>2400</v>
      </c>
      <c r="I55" s="129">
        <v>1687</v>
      </c>
      <c r="J55" s="228"/>
    </row>
    <row r="56" spans="1:10" s="1" customFormat="1" ht="67.5" customHeight="1">
      <c r="A56" s="345"/>
      <c r="B56" s="265"/>
      <c r="C56" s="255"/>
      <c r="D56" s="250"/>
      <c r="E56" s="314"/>
      <c r="F56" s="272"/>
      <c r="G56" s="139" t="s">
        <v>291</v>
      </c>
      <c r="H56" s="174">
        <v>0</v>
      </c>
      <c r="I56" s="5">
        <v>0</v>
      </c>
      <c r="J56" s="228"/>
    </row>
    <row r="57" spans="1:10" s="1" customFormat="1" ht="34.5" customHeight="1">
      <c r="A57" s="345"/>
      <c r="B57" s="265"/>
      <c r="C57" s="255"/>
      <c r="D57" s="250"/>
      <c r="E57" s="314"/>
      <c r="F57" s="272"/>
      <c r="G57" s="139" t="s">
        <v>167</v>
      </c>
      <c r="H57" s="130">
        <v>2</v>
      </c>
      <c r="I57" s="5">
        <v>2</v>
      </c>
      <c r="J57" s="228"/>
    </row>
    <row r="58" spans="1:10" s="1" customFormat="1" ht="66.75" customHeight="1">
      <c r="A58" s="186"/>
      <c r="B58" s="182"/>
      <c r="C58" s="255"/>
      <c r="D58" s="250"/>
      <c r="E58" s="61"/>
      <c r="F58" s="62"/>
      <c r="G58" s="139" t="s">
        <v>292</v>
      </c>
      <c r="H58" s="174">
        <v>13000</v>
      </c>
      <c r="I58" s="21">
        <v>0</v>
      </c>
      <c r="J58" s="228" t="s">
        <v>241</v>
      </c>
    </row>
    <row r="59" spans="1:10" s="1" customFormat="1" ht="22.5" customHeight="1">
      <c r="A59" s="190"/>
      <c r="B59" s="116"/>
      <c r="C59" s="263"/>
      <c r="D59" s="251"/>
      <c r="E59" s="50"/>
      <c r="F59" s="123"/>
      <c r="G59" s="139" t="s">
        <v>152</v>
      </c>
      <c r="H59" s="174">
        <v>4000</v>
      </c>
      <c r="I59" s="174">
        <v>0</v>
      </c>
      <c r="J59" s="183"/>
    </row>
    <row r="60" spans="1:10" s="151" customFormat="1" ht="29.25" customHeight="1">
      <c r="A60" s="188"/>
      <c r="B60" s="347" t="s">
        <v>104</v>
      </c>
      <c r="C60" s="326"/>
      <c r="D60" s="170">
        <f>D52+D53</f>
        <v>57465.87</v>
      </c>
      <c r="E60" s="170">
        <f>E52+E53</f>
        <v>19087.43</v>
      </c>
      <c r="F60" s="189">
        <f>E60/D60*100</f>
        <v>33.21524584940592</v>
      </c>
      <c r="G60" s="143"/>
      <c r="H60" s="144"/>
      <c r="I60" s="144"/>
      <c r="J60" s="145"/>
    </row>
    <row r="61" spans="1:10" s="151" customFormat="1" ht="62.25" customHeight="1">
      <c r="A61" s="229" t="s">
        <v>293</v>
      </c>
      <c r="B61" s="319" t="s">
        <v>296</v>
      </c>
      <c r="C61" s="269" t="s">
        <v>67</v>
      </c>
      <c r="D61" s="284">
        <v>1600</v>
      </c>
      <c r="E61" s="368">
        <v>1257.3</v>
      </c>
      <c r="F61" s="272">
        <f>E61/D61*100</f>
        <v>78.58125</v>
      </c>
      <c r="G61" s="192" t="s">
        <v>295</v>
      </c>
      <c r="H61" s="193">
        <v>1</v>
      </c>
      <c r="I61" s="193">
        <v>1</v>
      </c>
      <c r="J61" s="191"/>
    </row>
    <row r="62" spans="1:10" s="1" customFormat="1" ht="86.25" customHeight="1">
      <c r="A62" s="346"/>
      <c r="B62" s="364"/>
      <c r="C62" s="355"/>
      <c r="D62" s="356"/>
      <c r="E62" s="369"/>
      <c r="F62" s="346"/>
      <c r="G62" s="7" t="s">
        <v>294</v>
      </c>
      <c r="H62" s="5">
        <v>0</v>
      </c>
      <c r="I62" s="5">
        <v>0</v>
      </c>
      <c r="J62" s="22"/>
    </row>
    <row r="63" spans="1:10" s="1" customFormat="1" ht="50.25" customHeight="1">
      <c r="A63" s="346"/>
      <c r="B63" s="364"/>
      <c r="C63" s="355"/>
      <c r="D63" s="356"/>
      <c r="E63" s="369"/>
      <c r="F63" s="346"/>
      <c r="G63" s="7" t="s">
        <v>226</v>
      </c>
      <c r="H63" s="5">
        <v>28</v>
      </c>
      <c r="I63" s="5">
        <v>15</v>
      </c>
      <c r="J63" s="258" t="s">
        <v>238</v>
      </c>
    </row>
    <row r="64" spans="1:10" s="1" customFormat="1" ht="63.75" customHeight="1">
      <c r="A64" s="281"/>
      <c r="B64" s="365"/>
      <c r="C64" s="289"/>
      <c r="D64" s="280"/>
      <c r="E64" s="370"/>
      <c r="F64" s="281"/>
      <c r="G64" s="7" t="s">
        <v>227</v>
      </c>
      <c r="H64" s="5">
        <v>35</v>
      </c>
      <c r="I64" s="5">
        <v>35</v>
      </c>
      <c r="J64" s="236"/>
    </row>
    <row r="65" spans="1:10" s="10" customFormat="1" ht="39.75" customHeight="1">
      <c r="A65" s="141"/>
      <c r="B65" s="286" t="s">
        <v>104</v>
      </c>
      <c r="C65" s="302"/>
      <c r="D65" s="142">
        <f>D61+D63</f>
        <v>1600</v>
      </c>
      <c r="E65" s="142">
        <f>E61</f>
        <v>1257.3</v>
      </c>
      <c r="F65" s="153">
        <f>E65/D65*100</f>
        <v>78.58125</v>
      </c>
      <c r="G65" s="143"/>
      <c r="H65" s="144"/>
      <c r="I65" s="144"/>
      <c r="J65" s="145"/>
    </row>
    <row r="66" spans="1:10" s="1" customFormat="1" ht="81" customHeight="1">
      <c r="A66" s="43" t="s">
        <v>297</v>
      </c>
      <c r="B66" s="214" t="s">
        <v>321</v>
      </c>
      <c r="C66" s="45" t="s">
        <v>67</v>
      </c>
      <c r="D66" s="140">
        <v>1654</v>
      </c>
      <c r="E66" s="140">
        <v>621.3</v>
      </c>
      <c r="F66" s="271">
        <f>E66/D66*100</f>
        <v>37.563482466747274</v>
      </c>
      <c r="G66" s="7" t="s">
        <v>322</v>
      </c>
      <c r="H66" s="5">
        <v>16.5</v>
      </c>
      <c r="I66" s="5">
        <v>16.5</v>
      </c>
      <c r="J66" s="22" t="s">
        <v>332</v>
      </c>
    </row>
    <row r="67" spans="1:10" s="1" customFormat="1" ht="33" customHeight="1">
      <c r="A67" s="51"/>
      <c r="B67" s="93"/>
      <c r="C67" s="58"/>
      <c r="D67" s="102"/>
      <c r="E67" s="102"/>
      <c r="F67" s="272"/>
      <c r="G67" s="7" t="s">
        <v>323</v>
      </c>
      <c r="H67" s="5">
        <v>9</v>
      </c>
      <c r="I67" s="5">
        <v>9</v>
      </c>
      <c r="J67" s="22"/>
    </row>
    <row r="68" spans="1:10" s="1" customFormat="1" ht="54.75" customHeight="1">
      <c r="A68" s="51"/>
      <c r="B68" s="93"/>
      <c r="C68" s="58"/>
      <c r="D68" s="102"/>
      <c r="E68" s="102"/>
      <c r="F68" s="272"/>
      <c r="G68" s="7" t="s">
        <v>324</v>
      </c>
      <c r="H68" s="5">
        <v>100</v>
      </c>
      <c r="I68" s="5">
        <v>65</v>
      </c>
      <c r="J68" s="22"/>
    </row>
    <row r="69" spans="1:10" s="1" customFormat="1" ht="49.5" customHeight="1">
      <c r="A69" s="51"/>
      <c r="B69" s="93"/>
      <c r="C69" s="58"/>
      <c r="D69" s="102"/>
      <c r="E69" s="102"/>
      <c r="F69" s="272"/>
      <c r="G69" s="7" t="s">
        <v>325</v>
      </c>
      <c r="H69" s="5">
        <v>9</v>
      </c>
      <c r="I69" s="5">
        <v>5</v>
      </c>
      <c r="J69" s="22"/>
    </row>
    <row r="70" spans="1:10" s="1" customFormat="1" ht="49.5" customHeight="1">
      <c r="A70" s="51"/>
      <c r="B70" s="93"/>
      <c r="C70" s="58"/>
      <c r="D70" s="102"/>
      <c r="E70" s="102"/>
      <c r="F70" s="272"/>
      <c r="G70" s="7" t="s">
        <v>326</v>
      </c>
      <c r="H70" s="5">
        <v>2</v>
      </c>
      <c r="I70" s="5">
        <v>1</v>
      </c>
      <c r="J70" s="22" t="s">
        <v>333</v>
      </c>
    </row>
    <row r="71" spans="1:10" s="1" customFormat="1" ht="39" customHeight="1">
      <c r="A71" s="51"/>
      <c r="B71" s="93"/>
      <c r="C71" s="58"/>
      <c r="D71" s="102"/>
      <c r="E71" s="102"/>
      <c r="F71" s="272"/>
      <c r="G71" s="7" t="s">
        <v>327</v>
      </c>
      <c r="H71" s="5">
        <v>1</v>
      </c>
      <c r="I71" s="5">
        <v>0</v>
      </c>
      <c r="J71" s="231" t="s">
        <v>369</v>
      </c>
    </row>
    <row r="72" spans="1:10" s="1" customFormat="1" ht="54" customHeight="1">
      <c r="A72" s="51"/>
      <c r="B72" s="93"/>
      <c r="C72" s="58"/>
      <c r="D72" s="102"/>
      <c r="E72" s="102"/>
      <c r="F72" s="272"/>
      <c r="G72" s="7" t="s">
        <v>328</v>
      </c>
      <c r="H72" s="5">
        <v>56</v>
      </c>
      <c r="I72" s="5">
        <v>0</v>
      </c>
      <c r="J72" s="231"/>
    </row>
    <row r="73" spans="1:10" s="1" customFormat="1" ht="65.25" customHeight="1">
      <c r="A73" s="51"/>
      <c r="B73" s="93"/>
      <c r="C73" s="58"/>
      <c r="D73" s="102"/>
      <c r="E73" s="102"/>
      <c r="F73" s="272"/>
      <c r="G73" s="7" t="s">
        <v>329</v>
      </c>
      <c r="H73" s="5">
        <v>7</v>
      </c>
      <c r="I73" s="5">
        <v>0</v>
      </c>
      <c r="J73" s="231"/>
    </row>
    <row r="74" spans="1:10" s="1" customFormat="1" ht="49.5" customHeight="1">
      <c r="A74" s="51"/>
      <c r="B74" s="93"/>
      <c r="C74" s="58"/>
      <c r="D74" s="102"/>
      <c r="E74" s="102"/>
      <c r="F74" s="272"/>
      <c r="G74" s="95" t="s">
        <v>330</v>
      </c>
      <c r="H74" s="5">
        <v>16</v>
      </c>
      <c r="I74" s="5">
        <v>0</v>
      </c>
      <c r="J74" s="231"/>
    </row>
    <row r="75" spans="1:10" s="1" customFormat="1" ht="51" customHeight="1">
      <c r="A75" s="44"/>
      <c r="B75" s="94"/>
      <c r="C75" s="46"/>
      <c r="D75" s="104"/>
      <c r="E75" s="104"/>
      <c r="F75" s="273"/>
      <c r="G75" s="7" t="s">
        <v>331</v>
      </c>
      <c r="H75" s="5">
        <v>86</v>
      </c>
      <c r="I75" s="5">
        <v>0</v>
      </c>
      <c r="J75" s="232"/>
    </row>
    <row r="76" spans="1:10" s="10" customFormat="1" ht="38.25" customHeight="1">
      <c r="A76" s="141"/>
      <c r="B76" s="286" t="s">
        <v>104</v>
      </c>
      <c r="C76" s="302"/>
      <c r="D76" s="142">
        <f>SUM(D66)</f>
        <v>1654</v>
      </c>
      <c r="E76" s="142">
        <f>SUM(E66)</f>
        <v>621.3</v>
      </c>
      <c r="F76" s="153">
        <f>E76/D76*100</f>
        <v>37.563482466747274</v>
      </c>
      <c r="G76" s="143"/>
      <c r="H76" s="144"/>
      <c r="I76" s="144"/>
      <c r="J76" s="145"/>
    </row>
    <row r="77" spans="1:10" s="1" customFormat="1" ht="35.25" customHeight="1">
      <c r="A77" s="43" t="s">
        <v>334</v>
      </c>
      <c r="B77" s="319" t="s">
        <v>335</v>
      </c>
      <c r="C77" s="45" t="s">
        <v>67</v>
      </c>
      <c r="D77" s="152">
        <v>200</v>
      </c>
      <c r="E77" s="152">
        <v>0</v>
      </c>
      <c r="F77" s="21">
        <v>0</v>
      </c>
      <c r="G77" s="7" t="s">
        <v>228</v>
      </c>
      <c r="H77" s="5">
        <v>375</v>
      </c>
      <c r="I77" s="5">
        <v>321</v>
      </c>
      <c r="J77" s="22"/>
    </row>
    <row r="78" spans="1:10" s="1" customFormat="1" ht="63" customHeight="1">
      <c r="A78" s="51"/>
      <c r="B78" s="320"/>
      <c r="C78" s="58"/>
      <c r="D78" s="102"/>
      <c r="E78" s="102"/>
      <c r="F78" s="21"/>
      <c r="G78" s="7" t="s">
        <v>229</v>
      </c>
      <c r="H78" s="5">
        <v>435</v>
      </c>
      <c r="I78" s="5">
        <v>26</v>
      </c>
      <c r="J78" s="258" t="s">
        <v>238</v>
      </c>
    </row>
    <row r="79" spans="1:10" s="1" customFormat="1" ht="51" customHeight="1">
      <c r="A79" s="51"/>
      <c r="B79" s="320"/>
      <c r="C79" s="58"/>
      <c r="D79" s="102"/>
      <c r="E79" s="102"/>
      <c r="F79" s="21"/>
      <c r="G79" s="7" t="s">
        <v>230</v>
      </c>
      <c r="H79" s="129">
        <v>5450</v>
      </c>
      <c r="I79" s="129">
        <v>2365</v>
      </c>
      <c r="J79" s="267"/>
    </row>
    <row r="80" spans="1:10" s="1" customFormat="1" ht="51" customHeight="1">
      <c r="A80" s="44"/>
      <c r="B80" s="321"/>
      <c r="C80" s="46"/>
      <c r="D80" s="104"/>
      <c r="E80" s="104"/>
      <c r="F80" s="21"/>
      <c r="G80" s="7" t="s">
        <v>153</v>
      </c>
      <c r="H80" s="5">
        <v>81</v>
      </c>
      <c r="I80" s="5">
        <v>3</v>
      </c>
      <c r="J80" s="266"/>
    </row>
    <row r="81" spans="1:10" s="10" customFormat="1" ht="38.25" customHeight="1">
      <c r="A81" s="141"/>
      <c r="B81" s="286" t="s">
        <v>104</v>
      </c>
      <c r="C81" s="302"/>
      <c r="D81" s="142">
        <f>SUM(D77)</f>
        <v>200</v>
      </c>
      <c r="E81" s="142">
        <f>SUM(E77)</f>
        <v>0</v>
      </c>
      <c r="F81" s="153">
        <v>0</v>
      </c>
      <c r="G81" s="143"/>
      <c r="H81" s="144"/>
      <c r="I81" s="144"/>
      <c r="J81" s="145"/>
    </row>
    <row r="82" spans="1:10" s="1" customFormat="1" ht="85.5" customHeight="1">
      <c r="A82" s="229" t="s">
        <v>336</v>
      </c>
      <c r="B82" s="290" t="s">
        <v>337</v>
      </c>
      <c r="C82" s="20" t="s">
        <v>67</v>
      </c>
      <c r="D82" s="36">
        <v>12225</v>
      </c>
      <c r="E82" s="36">
        <v>5969.52</v>
      </c>
      <c r="F82" s="21">
        <f>E82/D82*100</f>
        <v>48.830429447852765</v>
      </c>
      <c r="G82" s="95" t="s">
        <v>338</v>
      </c>
      <c r="H82" s="5">
        <v>100</v>
      </c>
      <c r="I82" s="5">
        <v>100</v>
      </c>
      <c r="J82" s="22"/>
    </row>
    <row r="83" spans="1:10" s="1" customFormat="1" ht="52.5" customHeight="1">
      <c r="A83" s="253"/>
      <c r="B83" s="291"/>
      <c r="C83" s="20" t="s">
        <v>149</v>
      </c>
      <c r="D83" s="36">
        <v>1772</v>
      </c>
      <c r="E83" s="36">
        <v>0</v>
      </c>
      <c r="F83" s="21"/>
      <c r="G83" s="95" t="s">
        <v>339</v>
      </c>
      <c r="H83" s="5">
        <v>165</v>
      </c>
      <c r="I83" s="5">
        <v>111</v>
      </c>
      <c r="J83" s="258" t="s">
        <v>238</v>
      </c>
    </row>
    <row r="84" spans="1:10" s="1" customFormat="1" ht="87.75" customHeight="1">
      <c r="A84" s="229"/>
      <c r="B84" s="372"/>
      <c r="C84" s="282"/>
      <c r="D84" s="271"/>
      <c r="E84" s="271"/>
      <c r="F84" s="271"/>
      <c r="G84" s="95" t="s">
        <v>340</v>
      </c>
      <c r="H84" s="5">
        <v>15</v>
      </c>
      <c r="I84" s="5">
        <v>8</v>
      </c>
      <c r="J84" s="267"/>
    </row>
    <row r="85" spans="1:10" s="1" customFormat="1" ht="82.5" customHeight="1">
      <c r="A85" s="350"/>
      <c r="B85" s="373"/>
      <c r="C85" s="299"/>
      <c r="D85" s="272"/>
      <c r="E85" s="272"/>
      <c r="F85" s="272"/>
      <c r="G85" s="95" t="s">
        <v>341</v>
      </c>
      <c r="H85" s="5">
        <v>20</v>
      </c>
      <c r="I85" s="5">
        <v>20</v>
      </c>
      <c r="J85" s="183"/>
    </row>
    <row r="86" spans="1:10" s="1" customFormat="1" ht="72" customHeight="1">
      <c r="A86" s="350"/>
      <c r="B86" s="374"/>
      <c r="C86" s="299"/>
      <c r="D86" s="272"/>
      <c r="E86" s="272"/>
      <c r="F86" s="272"/>
      <c r="G86" s="95" t="s">
        <v>342</v>
      </c>
      <c r="H86" s="5">
        <v>100</v>
      </c>
      <c r="I86" s="5">
        <v>100</v>
      </c>
      <c r="J86" s="22"/>
    </row>
    <row r="87" spans="1:10" s="1" customFormat="1" ht="71.25" customHeight="1">
      <c r="A87" s="350"/>
      <c r="B87" s="374"/>
      <c r="C87" s="299"/>
      <c r="D87" s="272"/>
      <c r="E87" s="272"/>
      <c r="F87" s="272"/>
      <c r="G87" s="95" t="s">
        <v>343</v>
      </c>
      <c r="H87" s="5">
        <v>10</v>
      </c>
      <c r="I87" s="5">
        <v>10</v>
      </c>
      <c r="J87" s="22"/>
    </row>
    <row r="88" spans="1:10" s="1" customFormat="1" ht="81.75" customHeight="1">
      <c r="A88" s="350"/>
      <c r="B88" s="374"/>
      <c r="C88" s="299"/>
      <c r="D88" s="272"/>
      <c r="E88" s="272"/>
      <c r="F88" s="272"/>
      <c r="G88" s="95" t="s">
        <v>344</v>
      </c>
      <c r="H88" s="5">
        <v>100</v>
      </c>
      <c r="I88" s="5">
        <v>90</v>
      </c>
      <c r="J88" s="22"/>
    </row>
    <row r="89" spans="1:10" s="1" customFormat="1" ht="51.75" customHeight="1">
      <c r="A89" s="253"/>
      <c r="B89" s="375"/>
      <c r="C89" s="283"/>
      <c r="D89" s="273"/>
      <c r="E89" s="273"/>
      <c r="F89" s="273"/>
      <c r="G89" s="95" t="s">
        <v>345</v>
      </c>
      <c r="H89" s="5">
        <v>4</v>
      </c>
      <c r="I89" s="5">
        <v>0</v>
      </c>
      <c r="J89" s="22" t="s">
        <v>351</v>
      </c>
    </row>
    <row r="90" spans="1:10" s="10" customFormat="1" ht="39" customHeight="1">
      <c r="A90" s="141"/>
      <c r="B90" s="286" t="s">
        <v>104</v>
      </c>
      <c r="C90" s="302"/>
      <c r="D90" s="142">
        <f>D82+D83</f>
        <v>13997</v>
      </c>
      <c r="E90" s="142">
        <f>E82+E83</f>
        <v>5969.52</v>
      </c>
      <c r="F90" s="153">
        <f>E90/D90*100</f>
        <v>42.648567550189334</v>
      </c>
      <c r="G90" s="143"/>
      <c r="H90" s="144"/>
      <c r="I90" s="144"/>
      <c r="J90" s="145"/>
    </row>
    <row r="91" spans="1:10" s="1" customFormat="1" ht="115.5" customHeight="1">
      <c r="A91" s="229" t="s">
        <v>346</v>
      </c>
      <c r="B91" s="290" t="s">
        <v>347</v>
      </c>
      <c r="C91" s="20" t="s">
        <v>236</v>
      </c>
      <c r="D91" s="36">
        <v>2183.96</v>
      </c>
      <c r="E91" s="36">
        <v>124.84</v>
      </c>
      <c r="F91" s="21">
        <f>E91/D91*100</f>
        <v>5.716221908826169</v>
      </c>
      <c r="G91" s="264" t="s">
        <v>154</v>
      </c>
      <c r="H91" s="243">
        <v>10</v>
      </c>
      <c r="I91" s="243">
        <v>0</v>
      </c>
      <c r="J91" s="258" t="s">
        <v>369</v>
      </c>
    </row>
    <row r="92" spans="1:10" s="1" customFormat="1" ht="118.5" customHeight="1">
      <c r="A92" s="350"/>
      <c r="B92" s="351"/>
      <c r="C92" s="20" t="s">
        <v>237</v>
      </c>
      <c r="D92" s="36">
        <v>4272.11</v>
      </c>
      <c r="E92" s="36">
        <v>284.62</v>
      </c>
      <c r="F92" s="21">
        <f>E92/D92*100</f>
        <v>6.662281636006565</v>
      </c>
      <c r="G92" s="265"/>
      <c r="H92" s="244"/>
      <c r="I92" s="244"/>
      <c r="J92" s="259"/>
    </row>
    <row r="93" spans="1:10" s="1" customFormat="1" ht="52.5" customHeight="1">
      <c r="A93" s="350"/>
      <c r="B93" s="351"/>
      <c r="C93" s="20" t="s">
        <v>149</v>
      </c>
      <c r="D93" s="36">
        <v>0</v>
      </c>
      <c r="E93" s="36">
        <v>0</v>
      </c>
      <c r="F93" s="21"/>
      <c r="G93" s="265"/>
      <c r="H93" s="244"/>
      <c r="I93" s="244"/>
      <c r="J93" s="259"/>
    </row>
    <row r="94" spans="1:10" s="1" customFormat="1" ht="46.5" customHeight="1">
      <c r="A94" s="253"/>
      <c r="B94" s="352"/>
      <c r="C94" s="20" t="s">
        <v>67</v>
      </c>
      <c r="D94" s="36">
        <v>1718.97</v>
      </c>
      <c r="E94" s="36">
        <v>80.674</v>
      </c>
      <c r="F94" s="21">
        <f>E94/D94*100</f>
        <v>4.693159275612722</v>
      </c>
      <c r="G94" s="252"/>
      <c r="H94" s="253"/>
      <c r="I94" s="253"/>
      <c r="J94" s="230"/>
    </row>
    <row r="95" spans="1:10" s="10" customFormat="1" ht="38.25" customHeight="1">
      <c r="A95" s="141"/>
      <c r="B95" s="286" t="s">
        <v>104</v>
      </c>
      <c r="C95" s="302"/>
      <c r="D95" s="142">
        <f>D91+D92+D93+D94</f>
        <v>8175.04</v>
      </c>
      <c r="E95" s="142">
        <f>E91+E92+E93+E94</f>
        <v>490.134</v>
      </c>
      <c r="F95" s="153">
        <f>E95/D95*100</f>
        <v>5.995493600031315</v>
      </c>
      <c r="G95" s="143"/>
      <c r="H95" s="144"/>
      <c r="I95" s="144"/>
      <c r="J95" s="145"/>
    </row>
    <row r="96" spans="1:10" s="1" customFormat="1" ht="51.75" customHeight="1">
      <c r="A96" s="229" t="s">
        <v>214</v>
      </c>
      <c r="B96" s="290" t="s">
        <v>130</v>
      </c>
      <c r="C96" s="282" t="s">
        <v>67</v>
      </c>
      <c r="D96" s="284">
        <v>12039.021</v>
      </c>
      <c r="E96" s="284">
        <v>43</v>
      </c>
      <c r="F96" s="271">
        <f>E96/D96*100</f>
        <v>0.35717189960878043</v>
      </c>
      <c r="G96" s="264" t="s">
        <v>240</v>
      </c>
      <c r="H96" s="229">
        <v>29</v>
      </c>
      <c r="I96" s="229">
        <v>6</v>
      </c>
      <c r="J96" s="258" t="s">
        <v>238</v>
      </c>
    </row>
    <row r="97" spans="1:10" s="1" customFormat="1" ht="2.25" customHeight="1">
      <c r="A97" s="350"/>
      <c r="B97" s="291"/>
      <c r="C97" s="299"/>
      <c r="D97" s="279"/>
      <c r="E97" s="279"/>
      <c r="F97" s="272"/>
      <c r="G97" s="252"/>
      <c r="H97" s="263"/>
      <c r="I97" s="253"/>
      <c r="J97" s="236"/>
    </row>
    <row r="98" spans="1:10" s="1" customFormat="1" ht="62.25" customHeight="1">
      <c r="A98" s="253"/>
      <c r="B98" s="292"/>
      <c r="C98" s="283"/>
      <c r="D98" s="285"/>
      <c r="E98" s="285"/>
      <c r="F98" s="263"/>
      <c r="G98" s="7" t="s">
        <v>155</v>
      </c>
      <c r="H98" s="5">
        <v>15.5</v>
      </c>
      <c r="I98" s="6">
        <v>2.5</v>
      </c>
      <c r="J98" s="22" t="s">
        <v>238</v>
      </c>
    </row>
    <row r="99" spans="1:10" s="10" customFormat="1" ht="39.75" customHeight="1">
      <c r="A99" s="141"/>
      <c r="B99" s="286" t="s">
        <v>104</v>
      </c>
      <c r="C99" s="302"/>
      <c r="D99" s="142">
        <f>SUM(D96)</f>
        <v>12039.021</v>
      </c>
      <c r="E99" s="142">
        <f>SUM(E96)</f>
        <v>43</v>
      </c>
      <c r="F99" s="153">
        <f>E99/D99*100</f>
        <v>0.35717189960878043</v>
      </c>
      <c r="G99" s="143"/>
      <c r="H99" s="144"/>
      <c r="I99" s="144"/>
      <c r="J99" s="145"/>
    </row>
    <row r="100" spans="1:10" s="1" customFormat="1" ht="59.25" customHeight="1">
      <c r="A100" s="229" t="s">
        <v>131</v>
      </c>
      <c r="B100" s="290" t="s">
        <v>83</v>
      </c>
      <c r="C100" s="282" t="s">
        <v>57</v>
      </c>
      <c r="D100" s="284">
        <v>422871.83</v>
      </c>
      <c r="E100" s="284">
        <v>73670.55</v>
      </c>
      <c r="F100" s="271">
        <f>E100/D100*100</f>
        <v>17.4214844247251</v>
      </c>
      <c r="G100" s="7" t="s">
        <v>265</v>
      </c>
      <c r="H100" s="215" t="s">
        <v>132</v>
      </c>
      <c r="I100" s="215" t="s">
        <v>247</v>
      </c>
      <c r="J100" s="22" t="s">
        <v>134</v>
      </c>
    </row>
    <row r="101" spans="1:10" s="1" customFormat="1" ht="54.75" customHeight="1">
      <c r="A101" s="350"/>
      <c r="B101" s="298"/>
      <c r="C101" s="266"/>
      <c r="D101" s="358"/>
      <c r="E101" s="353"/>
      <c r="F101" s="253"/>
      <c r="G101" s="7" t="s">
        <v>266</v>
      </c>
      <c r="H101" s="215" t="s">
        <v>245</v>
      </c>
      <c r="I101" s="215" t="s">
        <v>246</v>
      </c>
      <c r="J101" s="22" t="s">
        <v>134</v>
      </c>
    </row>
    <row r="102" spans="1:10" s="1" customFormat="1" ht="239.25" customHeight="1">
      <c r="A102" s="350"/>
      <c r="B102" s="298"/>
      <c r="C102" s="282" t="s">
        <v>56</v>
      </c>
      <c r="D102" s="284">
        <v>171102.58</v>
      </c>
      <c r="E102" s="284">
        <v>101173.13</v>
      </c>
      <c r="F102" s="271">
        <f aca="true" t="shared" si="0" ref="F102:F110">E102/D102*100</f>
        <v>59.13010195404418</v>
      </c>
      <c r="G102" s="264" t="s">
        <v>267</v>
      </c>
      <c r="H102" s="235" t="s">
        <v>133</v>
      </c>
      <c r="I102" s="235" t="s">
        <v>244</v>
      </c>
      <c r="J102" s="258" t="s">
        <v>134</v>
      </c>
    </row>
    <row r="103" spans="1:10" s="1" customFormat="1" ht="3" customHeight="1">
      <c r="A103" s="350"/>
      <c r="B103" s="298"/>
      <c r="C103" s="283"/>
      <c r="D103" s="285"/>
      <c r="E103" s="251"/>
      <c r="F103" s="273"/>
      <c r="G103" s="252"/>
      <c r="H103" s="293"/>
      <c r="I103" s="293"/>
      <c r="J103" s="236"/>
    </row>
    <row r="104" spans="1:10" s="1" customFormat="1" ht="55.5" customHeight="1">
      <c r="A104" s="350"/>
      <c r="B104" s="194"/>
      <c r="C104" s="45" t="s">
        <v>67</v>
      </c>
      <c r="D104" s="48">
        <v>44267.84</v>
      </c>
      <c r="E104" s="48">
        <v>3466.95</v>
      </c>
      <c r="F104" s="140">
        <f t="shared" si="0"/>
        <v>7.831757772685544</v>
      </c>
      <c r="G104" s="7" t="s">
        <v>268</v>
      </c>
      <c r="H104" s="215">
        <v>20879.62</v>
      </c>
      <c r="I104" s="215">
        <v>5148.4</v>
      </c>
      <c r="J104" s="22" t="s">
        <v>134</v>
      </c>
    </row>
    <row r="105" spans="1:10" s="10" customFormat="1" ht="37.5" customHeight="1">
      <c r="A105" s="141"/>
      <c r="B105" s="286" t="s">
        <v>104</v>
      </c>
      <c r="C105" s="302"/>
      <c r="D105" s="142">
        <f>SUM(D100:D104)</f>
        <v>638242.25</v>
      </c>
      <c r="E105" s="142">
        <f>SUM(E100:E104)</f>
        <v>178310.63</v>
      </c>
      <c r="F105" s="153">
        <f t="shared" si="0"/>
        <v>27.937766576875788</v>
      </c>
      <c r="G105" s="143"/>
      <c r="H105" s="144"/>
      <c r="I105" s="144"/>
      <c r="J105" s="145"/>
    </row>
    <row r="106" spans="1:10" s="1" customFormat="1" ht="55.5" customHeight="1">
      <c r="A106" s="43">
        <v>11</v>
      </c>
      <c r="B106" s="290" t="s">
        <v>84</v>
      </c>
      <c r="C106" s="20" t="s">
        <v>67</v>
      </c>
      <c r="D106" s="60">
        <v>1105.107</v>
      </c>
      <c r="E106" s="60">
        <v>0</v>
      </c>
      <c r="F106" s="21">
        <f t="shared" si="0"/>
        <v>0</v>
      </c>
      <c r="G106" s="264" t="s">
        <v>107</v>
      </c>
      <c r="H106" s="179">
        <v>3.621</v>
      </c>
      <c r="I106" s="179">
        <v>0</v>
      </c>
      <c r="J106" s="98"/>
    </row>
    <row r="107" spans="1:10" s="1" customFormat="1" ht="107.25" customHeight="1">
      <c r="A107" s="44"/>
      <c r="B107" s="292"/>
      <c r="C107" s="58" t="s">
        <v>59</v>
      </c>
      <c r="D107" s="36">
        <v>24030.15</v>
      </c>
      <c r="E107" s="36">
        <v>9786.55</v>
      </c>
      <c r="F107" s="21">
        <f t="shared" si="0"/>
        <v>40.72612946652434</v>
      </c>
      <c r="G107" s="252"/>
      <c r="H107" s="179"/>
      <c r="I107" s="179"/>
      <c r="J107" s="98"/>
    </row>
    <row r="108" spans="1:10" s="10" customFormat="1" ht="38.25" customHeight="1">
      <c r="A108" s="141"/>
      <c r="B108" s="286" t="s">
        <v>104</v>
      </c>
      <c r="C108" s="302"/>
      <c r="D108" s="142">
        <f>SUM(D106:D107)</f>
        <v>25135.257</v>
      </c>
      <c r="E108" s="142">
        <f>SUM(E106:E107)</f>
        <v>9786.55</v>
      </c>
      <c r="F108" s="153">
        <f t="shared" si="0"/>
        <v>38.93554778453229</v>
      </c>
      <c r="G108" s="143"/>
      <c r="H108" s="144"/>
      <c r="I108" s="144"/>
      <c r="J108" s="145"/>
    </row>
    <row r="109" spans="1:10" s="1" customFormat="1" ht="54.75" customHeight="1">
      <c r="A109" s="43">
        <v>12</v>
      </c>
      <c r="B109" s="290" t="s">
        <v>85</v>
      </c>
      <c r="C109" s="20" t="s">
        <v>67</v>
      </c>
      <c r="D109" s="36">
        <v>2867.53</v>
      </c>
      <c r="E109" s="36">
        <v>0</v>
      </c>
      <c r="F109" s="21">
        <f t="shared" si="0"/>
        <v>0</v>
      </c>
      <c r="G109" s="264" t="s">
        <v>108</v>
      </c>
      <c r="H109" s="243"/>
      <c r="I109" s="243"/>
      <c r="J109" s="258" t="s">
        <v>109</v>
      </c>
    </row>
    <row r="110" spans="1:10" s="1" customFormat="1" ht="66" customHeight="1">
      <c r="A110" s="51"/>
      <c r="B110" s="291"/>
      <c r="C110" s="282" t="s">
        <v>60</v>
      </c>
      <c r="D110" s="284">
        <v>45443.72</v>
      </c>
      <c r="E110" s="284">
        <v>7346.55</v>
      </c>
      <c r="F110" s="271">
        <f t="shared" si="0"/>
        <v>16.166260156518877</v>
      </c>
      <c r="G110" s="252"/>
      <c r="H110" s="245"/>
      <c r="I110" s="245"/>
      <c r="J110" s="266"/>
    </row>
    <row r="111" spans="1:10" s="1" customFormat="1" ht="120" customHeight="1">
      <c r="A111" s="44"/>
      <c r="B111" s="292"/>
      <c r="C111" s="283"/>
      <c r="D111" s="285"/>
      <c r="E111" s="285"/>
      <c r="F111" s="273"/>
      <c r="G111" s="7" t="s">
        <v>110</v>
      </c>
      <c r="H111" s="5">
        <v>0</v>
      </c>
      <c r="I111" s="5">
        <v>0</v>
      </c>
      <c r="J111" s="22"/>
    </row>
    <row r="112" spans="1:10" s="10" customFormat="1" ht="41.25" customHeight="1">
      <c r="A112" s="141"/>
      <c r="B112" s="286" t="s">
        <v>104</v>
      </c>
      <c r="C112" s="302"/>
      <c r="D112" s="142">
        <f>SUM(D109:D111)</f>
        <v>48311.25</v>
      </c>
      <c r="E112" s="142">
        <f>SUM(E109:E111)</f>
        <v>7346.55</v>
      </c>
      <c r="F112" s="153">
        <f>E112/D112*100</f>
        <v>15.206706512458279</v>
      </c>
      <c r="G112" s="143"/>
      <c r="H112" s="144"/>
      <c r="I112" s="144"/>
      <c r="J112" s="145"/>
    </row>
    <row r="113" spans="1:10" s="1" customFormat="1" ht="49.5" customHeight="1">
      <c r="A113" s="43">
        <v>13</v>
      </c>
      <c r="B113" s="319" t="s">
        <v>111</v>
      </c>
      <c r="C113" s="282" t="s">
        <v>67</v>
      </c>
      <c r="D113" s="284">
        <v>99.07752</v>
      </c>
      <c r="E113" s="284">
        <v>0</v>
      </c>
      <c r="F113" s="271">
        <f>E113/D113*100</f>
        <v>0</v>
      </c>
      <c r="G113" s="264" t="s">
        <v>112</v>
      </c>
      <c r="H113" s="243">
        <v>200</v>
      </c>
      <c r="I113" s="229">
        <v>0</v>
      </c>
      <c r="J113" s="274" t="s">
        <v>238</v>
      </c>
    </row>
    <row r="114" spans="1:10" s="1" customFormat="1" ht="48.75" customHeight="1">
      <c r="A114" s="51"/>
      <c r="B114" s="320"/>
      <c r="C114" s="255"/>
      <c r="D114" s="250"/>
      <c r="E114" s="250"/>
      <c r="F114" s="255"/>
      <c r="G114" s="252"/>
      <c r="H114" s="253"/>
      <c r="I114" s="263"/>
      <c r="J114" s="275"/>
    </row>
    <row r="115" spans="1:10" s="1" customFormat="1" ht="39" customHeight="1">
      <c r="A115" s="44"/>
      <c r="B115" s="321"/>
      <c r="C115" s="263"/>
      <c r="D115" s="251"/>
      <c r="E115" s="251"/>
      <c r="F115" s="263"/>
      <c r="G115" s="7" t="s">
        <v>113</v>
      </c>
      <c r="H115" s="5">
        <v>2</v>
      </c>
      <c r="I115" s="5">
        <v>0</v>
      </c>
      <c r="J115" s="276"/>
    </row>
    <row r="116" spans="1:10" s="10" customFormat="1" ht="40.5" customHeight="1">
      <c r="A116" s="141"/>
      <c r="B116" s="286" t="s">
        <v>104</v>
      </c>
      <c r="C116" s="301"/>
      <c r="D116" s="163">
        <f>SUM(D113:D115)</f>
        <v>99.07752</v>
      </c>
      <c r="E116" s="163">
        <f>SUM(E113:E115)</f>
        <v>0</v>
      </c>
      <c r="F116" s="150">
        <f>E116/D116*100</f>
        <v>0</v>
      </c>
      <c r="G116" s="143"/>
      <c r="H116" s="144"/>
      <c r="I116" s="144"/>
      <c r="J116" s="145"/>
    </row>
    <row r="117" spans="1:10" s="1" customFormat="1" ht="110.25" customHeight="1">
      <c r="A117" s="229">
        <v>14</v>
      </c>
      <c r="B117" s="290" t="s">
        <v>114</v>
      </c>
      <c r="C117" s="45" t="s">
        <v>67</v>
      </c>
      <c r="D117" s="48">
        <v>1082</v>
      </c>
      <c r="E117" s="48">
        <v>406.83</v>
      </c>
      <c r="F117" s="271">
        <f>E117/D117*100</f>
        <v>37.59981515711645</v>
      </c>
      <c r="G117" s="264" t="s">
        <v>234</v>
      </c>
      <c r="H117" s="243">
        <v>600</v>
      </c>
      <c r="I117" s="243">
        <v>0</v>
      </c>
      <c r="J117" s="258" t="s">
        <v>58</v>
      </c>
    </row>
    <row r="118" spans="1:10" s="1" customFormat="1" ht="144" customHeight="1" hidden="1">
      <c r="A118" s="371"/>
      <c r="B118" s="298"/>
      <c r="C118" s="195"/>
      <c r="D118" s="161"/>
      <c r="E118" s="60"/>
      <c r="F118" s="255"/>
      <c r="G118" s="267"/>
      <c r="H118" s="255"/>
      <c r="I118" s="255"/>
      <c r="J118" s="267"/>
    </row>
    <row r="119" spans="1:10" s="1" customFormat="1" ht="42" customHeight="1" hidden="1">
      <c r="A119" s="371"/>
      <c r="B119" s="298"/>
      <c r="C119" s="195"/>
      <c r="D119" s="161"/>
      <c r="E119" s="60"/>
      <c r="F119" s="263"/>
      <c r="G119" s="266"/>
      <c r="H119" s="263"/>
      <c r="I119" s="263"/>
      <c r="J119" s="267"/>
    </row>
    <row r="120" spans="1:10" s="1" customFormat="1" ht="48.75" customHeight="1">
      <c r="A120" s="255"/>
      <c r="B120" s="298"/>
      <c r="C120" s="58"/>
      <c r="D120" s="161"/>
      <c r="E120" s="60"/>
      <c r="F120" s="62"/>
      <c r="G120" s="246" t="s">
        <v>115</v>
      </c>
      <c r="H120" s="243">
        <v>45.2</v>
      </c>
      <c r="I120" s="243">
        <v>45.2</v>
      </c>
      <c r="J120" s="267"/>
    </row>
    <row r="121" spans="1:10" s="1" customFormat="1" ht="1.5" customHeight="1">
      <c r="A121" s="255"/>
      <c r="B121" s="298"/>
      <c r="C121" s="58"/>
      <c r="D121" s="161"/>
      <c r="E121" s="60"/>
      <c r="F121" s="62"/>
      <c r="G121" s="247"/>
      <c r="H121" s="245"/>
      <c r="I121" s="245"/>
      <c r="J121" s="266"/>
    </row>
    <row r="122" spans="1:10" s="1" customFormat="1" ht="56.25" customHeight="1">
      <c r="A122" s="255"/>
      <c r="B122" s="298"/>
      <c r="C122" s="58"/>
      <c r="D122" s="161"/>
      <c r="E122" s="60"/>
      <c r="F122" s="62"/>
      <c r="G122" s="139" t="s">
        <v>235</v>
      </c>
      <c r="H122" s="5">
        <v>900</v>
      </c>
      <c r="I122" s="5">
        <v>0</v>
      </c>
      <c r="J122" s="22" t="s">
        <v>369</v>
      </c>
    </row>
    <row r="123" spans="1:10" s="1" customFormat="1" ht="66" customHeight="1">
      <c r="A123" s="255"/>
      <c r="B123" s="298"/>
      <c r="C123" s="58"/>
      <c r="D123" s="161"/>
      <c r="E123" s="60"/>
      <c r="F123" s="62"/>
      <c r="G123" s="139" t="s">
        <v>239</v>
      </c>
      <c r="H123" s="69">
        <v>51996</v>
      </c>
      <c r="I123" s="69">
        <v>25998</v>
      </c>
      <c r="J123" s="22" t="s">
        <v>238</v>
      </c>
    </row>
    <row r="124" spans="1:10" s="1" customFormat="1" ht="66" customHeight="1">
      <c r="A124" s="181"/>
      <c r="B124" s="216"/>
      <c r="C124" s="195"/>
      <c r="D124" s="161"/>
      <c r="E124" s="60"/>
      <c r="F124" s="62"/>
      <c r="G124" s="139" t="s">
        <v>242</v>
      </c>
      <c r="H124" s="69">
        <v>18</v>
      </c>
      <c r="I124" s="69">
        <v>18</v>
      </c>
      <c r="J124" s="22"/>
    </row>
    <row r="125" spans="1:10" s="10" customFormat="1" ht="33.75" customHeight="1">
      <c r="A125" s="141"/>
      <c r="B125" s="286" t="s">
        <v>104</v>
      </c>
      <c r="C125" s="302"/>
      <c r="D125" s="142">
        <f>D117</f>
        <v>1082</v>
      </c>
      <c r="E125" s="142">
        <f>E117</f>
        <v>406.83</v>
      </c>
      <c r="F125" s="153">
        <f>E125/D125*100</f>
        <v>37.59981515711645</v>
      </c>
      <c r="G125" s="143"/>
      <c r="H125" s="144"/>
      <c r="I125" s="144"/>
      <c r="J125" s="145"/>
    </row>
    <row r="126" spans="1:10" s="1" customFormat="1" ht="81" customHeight="1">
      <c r="A126" s="43">
        <v>15</v>
      </c>
      <c r="B126" s="290" t="s">
        <v>86</v>
      </c>
      <c r="C126" s="20" t="s">
        <v>67</v>
      </c>
      <c r="D126" s="155">
        <v>89765.82</v>
      </c>
      <c r="E126" s="155">
        <v>17865.31</v>
      </c>
      <c r="F126" s="21">
        <f>E126/D126*100</f>
        <v>19.902129786148002</v>
      </c>
      <c r="G126" s="7" t="s">
        <v>97</v>
      </c>
      <c r="H126" s="5">
        <v>0</v>
      </c>
      <c r="I126" s="5">
        <v>0</v>
      </c>
      <c r="J126" s="22"/>
    </row>
    <row r="127" spans="1:10" s="1" customFormat="1" ht="84" customHeight="1">
      <c r="A127" s="51"/>
      <c r="B127" s="291"/>
      <c r="C127" s="20" t="s">
        <v>149</v>
      </c>
      <c r="D127" s="155">
        <v>28460</v>
      </c>
      <c r="E127" s="155">
        <v>7097.86</v>
      </c>
      <c r="F127" s="21">
        <f>E127/D127*100</f>
        <v>24.93977512297962</v>
      </c>
      <c r="G127" s="7" t="s">
        <v>87</v>
      </c>
      <c r="H127" s="5">
        <v>5</v>
      </c>
      <c r="I127" s="5">
        <v>0</v>
      </c>
      <c r="J127" s="22"/>
    </row>
    <row r="128" spans="1:10" s="1" customFormat="1" ht="82.5" customHeight="1">
      <c r="A128" s="51"/>
      <c r="B128" s="101"/>
      <c r="C128" s="58"/>
      <c r="D128" s="102"/>
      <c r="E128" s="102"/>
      <c r="F128" s="21"/>
      <c r="G128" s="7" t="s">
        <v>88</v>
      </c>
      <c r="H128" s="5">
        <v>0</v>
      </c>
      <c r="I128" s="5">
        <v>0</v>
      </c>
      <c r="J128" s="22"/>
    </row>
    <row r="129" spans="1:10" s="1" customFormat="1" ht="97.5" customHeight="1">
      <c r="A129" s="51"/>
      <c r="B129" s="101"/>
      <c r="C129" s="58"/>
      <c r="D129" s="102"/>
      <c r="E129" s="102"/>
      <c r="F129" s="21"/>
      <c r="G129" s="7" t="s">
        <v>89</v>
      </c>
      <c r="H129" s="5">
        <v>0</v>
      </c>
      <c r="I129" s="5">
        <v>0</v>
      </c>
      <c r="J129" s="22"/>
    </row>
    <row r="130" spans="1:10" s="1" customFormat="1" ht="81" customHeight="1">
      <c r="A130" s="51"/>
      <c r="B130" s="101"/>
      <c r="C130" s="58"/>
      <c r="D130" s="102"/>
      <c r="E130" s="102"/>
      <c r="F130" s="21"/>
      <c r="G130" s="7" t="s">
        <v>95</v>
      </c>
      <c r="H130" s="5">
        <v>0</v>
      </c>
      <c r="I130" s="5">
        <v>0</v>
      </c>
      <c r="J130" s="22"/>
    </row>
    <row r="131" spans="1:10" s="1" customFormat="1" ht="66" customHeight="1">
      <c r="A131" s="51"/>
      <c r="B131" s="101"/>
      <c r="C131" s="58"/>
      <c r="D131" s="102"/>
      <c r="E131" s="102"/>
      <c r="F131" s="21"/>
      <c r="G131" s="7" t="s">
        <v>96</v>
      </c>
      <c r="H131" s="5"/>
      <c r="I131" s="5"/>
      <c r="J131" s="22"/>
    </row>
    <row r="132" spans="1:10" s="1" customFormat="1" ht="16.5" customHeight="1">
      <c r="A132" s="51"/>
      <c r="B132" s="101"/>
      <c r="C132" s="58"/>
      <c r="D132" s="102"/>
      <c r="E132" s="102"/>
      <c r="F132" s="21"/>
      <c r="G132" s="7" t="s">
        <v>231</v>
      </c>
      <c r="H132" s="5">
        <v>1.4</v>
      </c>
      <c r="I132" s="5">
        <v>0</v>
      </c>
      <c r="J132" s="22"/>
    </row>
    <row r="133" spans="1:10" s="1" customFormat="1" ht="15.75" customHeight="1">
      <c r="A133" s="51"/>
      <c r="B133" s="101"/>
      <c r="C133" s="58"/>
      <c r="D133" s="102"/>
      <c r="E133" s="102"/>
      <c r="F133" s="21"/>
      <c r="G133" s="7" t="s">
        <v>232</v>
      </c>
      <c r="H133" s="5">
        <v>1.2</v>
      </c>
      <c r="I133" s="5">
        <v>0</v>
      </c>
      <c r="J133" s="22"/>
    </row>
    <row r="134" spans="1:10" s="1" customFormat="1" ht="18" customHeight="1">
      <c r="A134" s="51"/>
      <c r="B134" s="101"/>
      <c r="C134" s="58"/>
      <c r="D134" s="102"/>
      <c r="E134" s="102"/>
      <c r="F134" s="21"/>
      <c r="G134" s="7" t="s">
        <v>233</v>
      </c>
      <c r="H134" s="5">
        <v>1.6</v>
      </c>
      <c r="I134" s="5">
        <v>0</v>
      </c>
      <c r="J134" s="22"/>
    </row>
    <row r="135" spans="1:10" s="1" customFormat="1" ht="51" customHeight="1">
      <c r="A135" s="51"/>
      <c r="B135" s="101"/>
      <c r="C135" s="58"/>
      <c r="D135" s="102"/>
      <c r="E135" s="102"/>
      <c r="F135" s="21"/>
      <c r="G135" s="7" t="s">
        <v>98</v>
      </c>
      <c r="H135" s="5">
        <v>1</v>
      </c>
      <c r="I135" s="5">
        <v>0</v>
      </c>
      <c r="J135" s="258" t="s">
        <v>238</v>
      </c>
    </row>
    <row r="136" spans="1:10" s="1" customFormat="1" ht="48" customHeight="1">
      <c r="A136" s="44"/>
      <c r="B136" s="103"/>
      <c r="C136" s="46"/>
      <c r="D136" s="104"/>
      <c r="E136" s="104"/>
      <c r="F136" s="21"/>
      <c r="G136" s="7" t="s">
        <v>99</v>
      </c>
      <c r="H136" s="5">
        <v>11</v>
      </c>
      <c r="I136" s="5">
        <v>0</v>
      </c>
      <c r="J136" s="236"/>
    </row>
    <row r="137" spans="1:10" s="10" customFormat="1" ht="37.5" customHeight="1">
      <c r="A137" s="141"/>
      <c r="B137" s="286" t="s">
        <v>104</v>
      </c>
      <c r="C137" s="302"/>
      <c r="D137" s="142">
        <f>D126+D127</f>
        <v>118225.82</v>
      </c>
      <c r="E137" s="142">
        <f>E126+E127</f>
        <v>24963.170000000002</v>
      </c>
      <c r="F137" s="153">
        <f>E137/D137*100</f>
        <v>21.11482077265355</v>
      </c>
      <c r="G137" s="143"/>
      <c r="H137" s="144"/>
      <c r="I137" s="144"/>
      <c r="J137" s="145"/>
    </row>
    <row r="138" spans="1:10" s="1" customFormat="1" ht="51" customHeight="1">
      <c r="A138" s="43">
        <v>16</v>
      </c>
      <c r="B138" s="319" t="s">
        <v>100</v>
      </c>
      <c r="C138" s="20" t="s">
        <v>67</v>
      </c>
      <c r="D138" s="155">
        <v>23630.92</v>
      </c>
      <c r="E138" s="155">
        <v>12424.4</v>
      </c>
      <c r="F138" s="21">
        <f>E138/D138*100</f>
        <v>52.57687809023094</v>
      </c>
      <c r="G138" s="7" t="s">
        <v>73</v>
      </c>
      <c r="H138" s="5">
        <v>101</v>
      </c>
      <c r="I138" s="5">
        <v>28</v>
      </c>
      <c r="J138" s="97" t="s">
        <v>75</v>
      </c>
    </row>
    <row r="139" spans="1:10" s="1" customFormat="1" ht="50.25" customHeight="1">
      <c r="A139" s="51"/>
      <c r="B139" s="320"/>
      <c r="C139" s="20" t="s">
        <v>149</v>
      </c>
      <c r="D139" s="155">
        <v>300</v>
      </c>
      <c r="E139" s="155">
        <v>194.87</v>
      </c>
      <c r="F139" s="21">
        <f>E139/D139*100</f>
        <v>64.95666666666668</v>
      </c>
      <c r="G139" s="7" t="s">
        <v>74</v>
      </c>
      <c r="H139" s="130">
        <v>31</v>
      </c>
      <c r="I139" s="5"/>
      <c r="J139" s="97" t="s">
        <v>76</v>
      </c>
    </row>
    <row r="140" spans="1:10" s="1" customFormat="1" ht="48" customHeight="1">
      <c r="A140" s="51"/>
      <c r="B140" s="320"/>
      <c r="C140" s="112"/>
      <c r="D140" s="102"/>
      <c r="E140" s="102"/>
      <c r="F140" s="21"/>
      <c r="G140" s="7" t="s">
        <v>77</v>
      </c>
      <c r="H140" s="129">
        <v>69210</v>
      </c>
      <c r="I140" s="129">
        <v>11287</v>
      </c>
      <c r="J140" s="97" t="s">
        <v>75</v>
      </c>
    </row>
    <row r="141" spans="1:10" s="1" customFormat="1" ht="47.25" customHeight="1">
      <c r="A141" s="51"/>
      <c r="B141" s="101"/>
      <c r="C141" s="112"/>
      <c r="D141" s="102"/>
      <c r="E141" s="102"/>
      <c r="F141" s="21"/>
      <c r="G141" s="7" t="s">
        <v>78</v>
      </c>
      <c r="H141" s="129">
        <v>53500</v>
      </c>
      <c r="I141" s="129">
        <v>7469</v>
      </c>
      <c r="J141" s="97" t="s">
        <v>75</v>
      </c>
    </row>
    <row r="142" spans="1:10" s="1" customFormat="1" ht="165" customHeight="1">
      <c r="A142" s="44"/>
      <c r="B142" s="103"/>
      <c r="C142" s="96"/>
      <c r="D142" s="104"/>
      <c r="E142" s="104"/>
      <c r="F142" s="21"/>
      <c r="G142" s="7" t="s">
        <v>79</v>
      </c>
      <c r="H142" s="5">
        <v>101</v>
      </c>
      <c r="I142" s="5">
        <v>28</v>
      </c>
      <c r="J142" s="97" t="s">
        <v>75</v>
      </c>
    </row>
    <row r="143" spans="1:10" s="10" customFormat="1" ht="34.5" customHeight="1">
      <c r="A143" s="141"/>
      <c r="B143" s="286" t="s">
        <v>104</v>
      </c>
      <c r="C143" s="302"/>
      <c r="D143" s="142">
        <f>D138+D139</f>
        <v>23930.92</v>
      </c>
      <c r="E143" s="142">
        <f>E138+E139</f>
        <v>12619.27</v>
      </c>
      <c r="F143" s="153">
        <f>E143/D143*100</f>
        <v>52.73207214766503</v>
      </c>
      <c r="G143" s="143"/>
      <c r="H143" s="144"/>
      <c r="I143" s="144"/>
      <c r="J143" s="145"/>
    </row>
    <row r="144" spans="1:10" s="1" customFormat="1" ht="183" customHeight="1">
      <c r="A144" s="43">
        <v>17</v>
      </c>
      <c r="B144" s="214" t="s">
        <v>101</v>
      </c>
      <c r="C144" s="20" t="s">
        <v>67</v>
      </c>
      <c r="D144" s="155">
        <v>44389.27</v>
      </c>
      <c r="E144" s="155">
        <v>24065.83</v>
      </c>
      <c r="F144" s="21">
        <f>E144/D144*100</f>
        <v>54.21542188010752</v>
      </c>
      <c r="G144" s="7" t="s">
        <v>35</v>
      </c>
      <c r="H144" s="5">
        <v>62</v>
      </c>
      <c r="I144" s="5">
        <v>66.7</v>
      </c>
      <c r="J144" s="22"/>
    </row>
    <row r="145" spans="1:10" s="1" customFormat="1" ht="97.5" customHeight="1">
      <c r="A145" s="51"/>
      <c r="B145" s="101"/>
      <c r="C145" s="20" t="s">
        <v>149</v>
      </c>
      <c r="D145" s="155">
        <v>41403</v>
      </c>
      <c r="E145" s="155">
        <v>17753.66</v>
      </c>
      <c r="F145" s="21">
        <f>E145/D145*100</f>
        <v>42.88012945921793</v>
      </c>
      <c r="G145" s="7" t="s">
        <v>36</v>
      </c>
      <c r="H145" s="5">
        <v>91</v>
      </c>
      <c r="I145" s="5">
        <v>91</v>
      </c>
      <c r="J145" s="22"/>
    </row>
    <row r="146" spans="1:10" s="1" customFormat="1" ht="49.5" customHeight="1">
      <c r="A146" s="51"/>
      <c r="B146" s="101"/>
      <c r="C146" s="58"/>
      <c r="D146" s="102"/>
      <c r="E146" s="102"/>
      <c r="F146" s="21"/>
      <c r="G146" s="7" t="s">
        <v>37</v>
      </c>
      <c r="H146" s="129">
        <v>1343</v>
      </c>
      <c r="I146" s="5">
        <v>934</v>
      </c>
      <c r="J146" s="237" t="s">
        <v>17</v>
      </c>
    </row>
    <row r="147" spans="1:10" s="1" customFormat="1" ht="36" customHeight="1">
      <c r="A147" s="44"/>
      <c r="B147" s="103"/>
      <c r="C147" s="46"/>
      <c r="D147" s="104"/>
      <c r="E147" s="104"/>
      <c r="F147" s="21"/>
      <c r="G147" s="7" t="s">
        <v>38</v>
      </c>
      <c r="H147" s="129">
        <v>27931</v>
      </c>
      <c r="I147" s="129">
        <v>32747</v>
      </c>
      <c r="J147" s="238"/>
    </row>
    <row r="148" spans="1:10" s="1" customFormat="1" ht="69" customHeight="1">
      <c r="A148" s="51"/>
      <c r="B148" s="101"/>
      <c r="C148" s="58"/>
      <c r="D148" s="102"/>
      <c r="E148" s="102"/>
      <c r="F148" s="123"/>
      <c r="G148" s="116" t="s">
        <v>39</v>
      </c>
      <c r="H148" s="124">
        <v>446</v>
      </c>
      <c r="I148" s="124">
        <v>717</v>
      </c>
      <c r="J148" s="239"/>
    </row>
    <row r="149" spans="1:10" s="1" customFormat="1" ht="55.5" customHeight="1">
      <c r="A149" s="51"/>
      <c r="B149" s="101"/>
      <c r="C149" s="58"/>
      <c r="D149" s="102"/>
      <c r="E149" s="102"/>
      <c r="F149" s="21"/>
      <c r="G149" s="7" t="s">
        <v>40</v>
      </c>
      <c r="H149" s="5">
        <v>41</v>
      </c>
      <c r="I149" s="5">
        <v>25</v>
      </c>
      <c r="J149" s="22"/>
    </row>
    <row r="150" spans="1:10" s="1" customFormat="1" ht="63.75" customHeight="1">
      <c r="A150" s="51"/>
      <c r="B150" s="101"/>
      <c r="C150" s="58"/>
      <c r="D150" s="102"/>
      <c r="E150" s="102"/>
      <c r="F150" s="21"/>
      <c r="G150" s="7" t="s">
        <v>41</v>
      </c>
      <c r="H150" s="129">
        <v>150314</v>
      </c>
      <c r="I150" s="129">
        <v>77073</v>
      </c>
      <c r="J150" s="22"/>
    </row>
    <row r="151" spans="1:10" s="1" customFormat="1" ht="122.25" customHeight="1">
      <c r="A151" s="51"/>
      <c r="B151" s="101"/>
      <c r="C151" s="58"/>
      <c r="D151" s="102"/>
      <c r="E151" s="102"/>
      <c r="F151" s="21"/>
      <c r="G151" s="7" t="s">
        <v>42</v>
      </c>
      <c r="H151" s="5">
        <v>19</v>
      </c>
      <c r="I151" s="5">
        <v>11</v>
      </c>
      <c r="J151" s="22"/>
    </row>
    <row r="152" spans="1:10" s="1" customFormat="1" ht="115.5" customHeight="1">
      <c r="A152" s="44"/>
      <c r="B152" s="103"/>
      <c r="C152" s="46"/>
      <c r="D152" s="104"/>
      <c r="E152" s="104"/>
      <c r="F152" s="21"/>
      <c r="G152" s="7" t="s">
        <v>43</v>
      </c>
      <c r="H152" s="5">
        <v>79.3</v>
      </c>
      <c r="I152" s="5">
        <v>76</v>
      </c>
      <c r="J152" s="22"/>
    </row>
    <row r="153" spans="1:10" s="10" customFormat="1" ht="35.25" customHeight="1">
      <c r="A153" s="141"/>
      <c r="B153" s="286" t="s">
        <v>104</v>
      </c>
      <c r="C153" s="302"/>
      <c r="D153" s="142">
        <f>D144+D145</f>
        <v>85792.26999999999</v>
      </c>
      <c r="E153" s="142">
        <f>E144+E145</f>
        <v>41819.490000000005</v>
      </c>
      <c r="F153" s="153">
        <f>E153/D153*100</f>
        <v>48.74505593569212</v>
      </c>
      <c r="G153" s="143"/>
      <c r="H153" s="144"/>
      <c r="I153" s="144"/>
      <c r="J153" s="145"/>
    </row>
    <row r="154" spans="1:10" s="1" customFormat="1" ht="83.25" customHeight="1">
      <c r="A154" s="43">
        <v>18</v>
      </c>
      <c r="B154" s="319" t="s">
        <v>102</v>
      </c>
      <c r="C154" s="20" t="s">
        <v>67</v>
      </c>
      <c r="D154" s="217">
        <v>6298</v>
      </c>
      <c r="E154" s="217">
        <v>2963.9</v>
      </c>
      <c r="F154" s="218">
        <f>E154/D154*100</f>
        <v>47.06097173705939</v>
      </c>
      <c r="G154" s="7" t="s">
        <v>45</v>
      </c>
      <c r="H154" s="5">
        <v>113</v>
      </c>
      <c r="I154" s="5">
        <v>80</v>
      </c>
      <c r="J154" s="258" t="s">
        <v>44</v>
      </c>
    </row>
    <row r="155" spans="1:10" s="1" customFormat="1" ht="67.5" customHeight="1">
      <c r="A155" s="51"/>
      <c r="B155" s="320"/>
      <c r="C155" s="20" t="s">
        <v>149</v>
      </c>
      <c r="D155" s="217">
        <v>1491.14</v>
      </c>
      <c r="E155" s="217">
        <v>1220.94</v>
      </c>
      <c r="F155" s="218">
        <f>E155/D155*100</f>
        <v>81.87963571495635</v>
      </c>
      <c r="G155" s="7" t="s">
        <v>46</v>
      </c>
      <c r="H155" s="5">
        <v>60</v>
      </c>
      <c r="I155" s="5">
        <v>64</v>
      </c>
      <c r="J155" s="236"/>
    </row>
    <row r="156" spans="1:10" s="1" customFormat="1" ht="66.75" customHeight="1">
      <c r="A156" s="51"/>
      <c r="B156" s="128"/>
      <c r="C156" s="58"/>
      <c r="D156" s="102"/>
      <c r="E156" s="102"/>
      <c r="F156" s="21"/>
      <c r="G156" s="7" t="s">
        <v>47</v>
      </c>
      <c r="H156" s="5">
        <v>21</v>
      </c>
      <c r="I156" s="5">
        <v>13</v>
      </c>
      <c r="J156" s="22"/>
    </row>
    <row r="157" spans="1:10" s="1" customFormat="1" ht="85.5" customHeight="1">
      <c r="A157" s="51"/>
      <c r="B157" s="101"/>
      <c r="C157" s="58"/>
      <c r="D157" s="102"/>
      <c r="E157" s="102"/>
      <c r="F157" s="123"/>
      <c r="G157" s="116" t="s">
        <v>48</v>
      </c>
      <c r="H157" s="124">
        <v>88</v>
      </c>
      <c r="I157" s="124">
        <v>60</v>
      </c>
      <c r="J157" s="258" t="s">
        <v>75</v>
      </c>
    </row>
    <row r="158" spans="1:10" s="1" customFormat="1" ht="67.5" customHeight="1">
      <c r="A158" s="44"/>
      <c r="B158" s="103"/>
      <c r="C158" s="46"/>
      <c r="D158" s="104"/>
      <c r="E158" s="104"/>
      <c r="F158" s="21"/>
      <c r="G158" s="7" t="s">
        <v>49</v>
      </c>
      <c r="H158" s="5">
        <v>37</v>
      </c>
      <c r="I158" s="5">
        <v>21</v>
      </c>
      <c r="J158" s="267"/>
    </row>
    <row r="159" spans="1:10" s="1" customFormat="1" ht="35.25" customHeight="1">
      <c r="A159" s="44"/>
      <c r="B159" s="156"/>
      <c r="C159" s="131"/>
      <c r="D159" s="104"/>
      <c r="E159" s="104"/>
      <c r="F159" s="21"/>
      <c r="G159" s="7" t="s">
        <v>51</v>
      </c>
      <c r="H159" s="129">
        <v>40300</v>
      </c>
      <c r="I159" s="129">
        <v>32780</v>
      </c>
      <c r="J159" s="267"/>
    </row>
    <row r="160" spans="1:10" s="1" customFormat="1" ht="96.75" customHeight="1">
      <c r="A160" s="44"/>
      <c r="B160" s="156"/>
      <c r="C160" s="131"/>
      <c r="D160" s="104"/>
      <c r="E160" s="104"/>
      <c r="F160" s="21"/>
      <c r="G160" s="7" t="s">
        <v>52</v>
      </c>
      <c r="H160" s="129">
        <v>11</v>
      </c>
      <c r="I160" s="5">
        <v>14</v>
      </c>
      <c r="J160" s="266"/>
    </row>
    <row r="161" spans="1:10" s="1" customFormat="1" ht="51" customHeight="1">
      <c r="A161" s="44"/>
      <c r="B161" s="156"/>
      <c r="C161" s="131"/>
      <c r="D161" s="104"/>
      <c r="E161" s="104"/>
      <c r="F161" s="21"/>
      <c r="G161" s="7" t="s">
        <v>53</v>
      </c>
      <c r="H161" s="129">
        <v>641</v>
      </c>
      <c r="I161" s="5">
        <v>641</v>
      </c>
      <c r="J161" s="22" t="s">
        <v>44</v>
      </c>
    </row>
    <row r="162" spans="1:10" s="1" customFormat="1" ht="67.5" customHeight="1">
      <c r="A162" s="44"/>
      <c r="B162" s="156"/>
      <c r="C162" s="131"/>
      <c r="D162" s="104"/>
      <c r="E162" s="104"/>
      <c r="F162" s="21"/>
      <c r="G162" s="7" t="s">
        <v>54</v>
      </c>
      <c r="H162" s="129">
        <v>147</v>
      </c>
      <c r="I162" s="5">
        <v>117</v>
      </c>
      <c r="J162" s="97" t="s">
        <v>75</v>
      </c>
    </row>
    <row r="163" spans="1:10" s="10" customFormat="1" ht="44.25" customHeight="1">
      <c r="A163" s="141"/>
      <c r="B163" s="286" t="s">
        <v>104</v>
      </c>
      <c r="C163" s="302"/>
      <c r="D163" s="142">
        <f>D154+D155</f>
        <v>7789.14</v>
      </c>
      <c r="E163" s="142">
        <f>E154+E155</f>
        <v>4184.84</v>
      </c>
      <c r="F163" s="153">
        <f>E163/D163*100</f>
        <v>53.72659882862549</v>
      </c>
      <c r="G163" s="143"/>
      <c r="H163" s="144"/>
      <c r="I163" s="144"/>
      <c r="J163" s="145"/>
    </row>
    <row r="164" spans="1:10" s="1" customFormat="1" ht="113.25" customHeight="1">
      <c r="A164" s="43">
        <v>19</v>
      </c>
      <c r="B164" s="55" t="s">
        <v>171</v>
      </c>
      <c r="C164" s="45"/>
      <c r="D164" s="48"/>
      <c r="E164" s="48"/>
      <c r="F164" s="21"/>
      <c r="G164" s="6"/>
      <c r="H164" s="5"/>
      <c r="I164" s="5"/>
      <c r="J164" s="22"/>
    </row>
    <row r="165" spans="1:10" s="1" customFormat="1" ht="81.75" customHeight="1">
      <c r="A165" s="43" t="s">
        <v>90</v>
      </c>
      <c r="B165" s="110" t="s">
        <v>172</v>
      </c>
      <c r="C165" s="203" t="s">
        <v>67</v>
      </c>
      <c r="D165" s="147">
        <v>0</v>
      </c>
      <c r="E165" s="48">
        <v>0</v>
      </c>
      <c r="F165" s="204"/>
      <c r="G165" s="7" t="s">
        <v>116</v>
      </c>
      <c r="H165" s="129">
        <v>6600</v>
      </c>
      <c r="I165" s="5">
        <v>1780</v>
      </c>
      <c r="J165" s="274" t="s">
        <v>75</v>
      </c>
    </row>
    <row r="166" spans="1:10" s="1" customFormat="1" ht="64.5" customHeight="1">
      <c r="A166" s="51"/>
      <c r="B166" s="109"/>
      <c r="C166" s="59"/>
      <c r="D166" s="61"/>
      <c r="E166" s="60"/>
      <c r="F166" s="204"/>
      <c r="G166" s="7" t="s">
        <v>117</v>
      </c>
      <c r="H166" s="5">
        <v>450</v>
      </c>
      <c r="I166" s="5">
        <v>0</v>
      </c>
      <c r="J166" s="267"/>
    </row>
    <row r="167" spans="1:10" s="1" customFormat="1" ht="49.5" customHeight="1">
      <c r="A167" s="51"/>
      <c r="B167" s="109"/>
      <c r="C167" s="59"/>
      <c r="D167" s="61"/>
      <c r="E167" s="60"/>
      <c r="F167" s="204"/>
      <c r="G167" s="7" t="s">
        <v>118</v>
      </c>
      <c r="H167" s="129">
        <v>1270</v>
      </c>
      <c r="I167" s="5">
        <v>233</v>
      </c>
      <c r="J167" s="267"/>
    </row>
    <row r="168" spans="1:10" s="1" customFormat="1" ht="66.75" customHeight="1">
      <c r="A168" s="51"/>
      <c r="B168" s="109"/>
      <c r="C168" s="59"/>
      <c r="D168" s="61"/>
      <c r="E168" s="60"/>
      <c r="F168" s="204"/>
      <c r="G168" s="7" t="s">
        <v>119</v>
      </c>
      <c r="H168" s="5">
        <v>180</v>
      </c>
      <c r="I168" s="5">
        <v>2</v>
      </c>
      <c r="J168" s="267"/>
    </row>
    <row r="169" spans="1:10" s="1" customFormat="1" ht="51" customHeight="1">
      <c r="A169" s="51"/>
      <c r="B169" s="109"/>
      <c r="C169" s="59"/>
      <c r="D169" s="61"/>
      <c r="E169" s="60"/>
      <c r="F169" s="204"/>
      <c r="G169" s="7" t="s">
        <v>120</v>
      </c>
      <c r="H169" s="5">
        <v>200</v>
      </c>
      <c r="I169" s="5">
        <v>4</v>
      </c>
      <c r="J169" s="267"/>
    </row>
    <row r="170" spans="1:10" s="1" customFormat="1" ht="51" customHeight="1">
      <c r="A170" s="44"/>
      <c r="B170" s="111"/>
      <c r="C170" s="47"/>
      <c r="D170" s="50"/>
      <c r="E170" s="49"/>
      <c r="F170" s="204"/>
      <c r="G170" s="7" t="s">
        <v>121</v>
      </c>
      <c r="H170" s="5">
        <v>90</v>
      </c>
      <c r="I170" s="5">
        <v>26</v>
      </c>
      <c r="J170" s="266"/>
    </row>
    <row r="171" spans="1:10" s="1" customFormat="1" ht="51" customHeight="1">
      <c r="A171" s="44"/>
      <c r="B171" s="111"/>
      <c r="C171" s="205"/>
      <c r="D171" s="50"/>
      <c r="E171" s="49"/>
      <c r="F171" s="204"/>
      <c r="G171" s="7" t="s">
        <v>122</v>
      </c>
      <c r="H171" s="129">
        <v>2200</v>
      </c>
      <c r="I171" s="5">
        <v>325</v>
      </c>
      <c r="J171" s="22"/>
    </row>
    <row r="172" spans="1:10" s="10" customFormat="1" ht="18" customHeight="1">
      <c r="A172" s="11"/>
      <c r="B172" s="256" t="s">
        <v>106</v>
      </c>
      <c r="C172" s="257"/>
      <c r="D172" s="37">
        <f>SUM(D165:D170)</f>
        <v>0</v>
      </c>
      <c r="E172" s="37">
        <f>SUM(E165:E170)</f>
        <v>0</v>
      </c>
      <c r="F172" s="18"/>
      <c r="G172" s="12"/>
      <c r="H172" s="13"/>
      <c r="I172" s="13"/>
      <c r="J172" s="23"/>
    </row>
    <row r="173" spans="1:10" s="1" customFormat="1" ht="116.25" customHeight="1">
      <c r="A173" s="52" t="s">
        <v>91</v>
      </c>
      <c r="B173" s="202" t="s">
        <v>173</v>
      </c>
      <c r="C173" s="203" t="s">
        <v>67</v>
      </c>
      <c r="D173" s="147">
        <v>0</v>
      </c>
      <c r="E173" s="48">
        <v>0</v>
      </c>
      <c r="F173" s="204"/>
      <c r="G173" s="7" t="s">
        <v>175</v>
      </c>
      <c r="H173" s="206" t="s">
        <v>174</v>
      </c>
      <c r="I173" s="206" t="s">
        <v>248</v>
      </c>
      <c r="J173" s="274" t="s">
        <v>75</v>
      </c>
    </row>
    <row r="174" spans="1:10" s="1" customFormat="1" ht="65.25" customHeight="1">
      <c r="A174" s="53"/>
      <c r="B174" s="56"/>
      <c r="C174" s="59"/>
      <c r="D174" s="61"/>
      <c r="E174" s="60"/>
      <c r="F174" s="204"/>
      <c r="G174" s="7" t="s">
        <v>184</v>
      </c>
      <c r="H174" s="206" t="s">
        <v>176</v>
      </c>
      <c r="I174" s="206" t="s">
        <v>249</v>
      </c>
      <c r="J174" s="267"/>
    </row>
    <row r="175" spans="1:10" s="1" customFormat="1" ht="78.75" customHeight="1">
      <c r="A175" s="53"/>
      <c r="B175" s="56"/>
      <c r="C175" s="59"/>
      <c r="D175" s="61"/>
      <c r="E175" s="60"/>
      <c r="F175" s="204"/>
      <c r="G175" s="7" t="s">
        <v>185</v>
      </c>
      <c r="H175" s="206" t="s">
        <v>177</v>
      </c>
      <c r="I175" s="206" t="s">
        <v>250</v>
      </c>
      <c r="J175" s="267"/>
    </row>
    <row r="176" spans="1:10" s="1" customFormat="1" ht="51.75" customHeight="1">
      <c r="A176" s="53"/>
      <c r="B176" s="56"/>
      <c r="C176" s="59"/>
      <c r="D176" s="61"/>
      <c r="E176" s="60"/>
      <c r="F176" s="204"/>
      <c r="G176" s="7" t="s">
        <v>186</v>
      </c>
      <c r="H176" s="206" t="s">
        <v>178</v>
      </c>
      <c r="I176" s="206" t="s">
        <v>251</v>
      </c>
      <c r="J176" s="267"/>
    </row>
    <row r="177" spans="1:10" s="1" customFormat="1" ht="51.75" customHeight="1">
      <c r="A177" s="53"/>
      <c r="B177" s="56"/>
      <c r="C177" s="59"/>
      <c r="D177" s="61"/>
      <c r="E177" s="60"/>
      <c r="F177" s="204"/>
      <c r="G177" s="7" t="s">
        <v>187</v>
      </c>
      <c r="H177" s="206" t="s">
        <v>179</v>
      </c>
      <c r="I177" s="206" t="s">
        <v>252</v>
      </c>
      <c r="J177" s="267"/>
    </row>
    <row r="178" spans="1:10" s="1" customFormat="1" ht="65.25" customHeight="1">
      <c r="A178" s="53"/>
      <c r="B178" s="56"/>
      <c r="C178" s="59"/>
      <c r="D178" s="61"/>
      <c r="E178" s="60"/>
      <c r="F178" s="204"/>
      <c r="G178" s="7" t="s">
        <v>188</v>
      </c>
      <c r="H178" s="206" t="s">
        <v>198</v>
      </c>
      <c r="I178" s="206" t="s">
        <v>72</v>
      </c>
      <c r="J178" s="267"/>
    </row>
    <row r="179" spans="1:10" s="1" customFormat="1" ht="72" customHeight="1">
      <c r="A179" s="53"/>
      <c r="B179" s="56"/>
      <c r="C179" s="59"/>
      <c r="D179" s="61"/>
      <c r="E179" s="60"/>
      <c r="F179" s="204"/>
      <c r="G179" s="7" t="s">
        <v>189</v>
      </c>
      <c r="H179" s="206" t="s">
        <v>253</v>
      </c>
      <c r="I179" s="206" t="s">
        <v>254</v>
      </c>
      <c r="J179" s="267"/>
    </row>
    <row r="180" spans="1:10" s="1" customFormat="1" ht="72.75" customHeight="1">
      <c r="A180" s="53"/>
      <c r="B180" s="56"/>
      <c r="C180" s="59"/>
      <c r="D180" s="61"/>
      <c r="E180" s="60"/>
      <c r="F180" s="204"/>
      <c r="G180" s="7" t="s">
        <v>190</v>
      </c>
      <c r="H180" s="206" t="s">
        <v>33</v>
      </c>
      <c r="I180" s="206" t="s">
        <v>255</v>
      </c>
      <c r="J180" s="267"/>
    </row>
    <row r="181" spans="1:10" s="1" customFormat="1" ht="48.75" customHeight="1">
      <c r="A181" s="53"/>
      <c r="B181" s="56"/>
      <c r="C181" s="59"/>
      <c r="D181" s="61"/>
      <c r="E181" s="60"/>
      <c r="F181" s="204"/>
      <c r="G181" s="7" t="s">
        <v>191</v>
      </c>
      <c r="H181" s="206" t="s">
        <v>33</v>
      </c>
      <c r="I181" s="206" t="s">
        <v>256</v>
      </c>
      <c r="J181" s="267"/>
    </row>
    <row r="182" spans="1:10" s="1" customFormat="1" ht="51" customHeight="1">
      <c r="A182" s="54"/>
      <c r="B182" s="57"/>
      <c r="C182" s="47"/>
      <c r="D182" s="50"/>
      <c r="E182" s="49"/>
      <c r="F182" s="204"/>
      <c r="G182" s="7" t="s">
        <v>192</v>
      </c>
      <c r="H182" s="206" t="s">
        <v>182</v>
      </c>
      <c r="I182" s="206" t="s">
        <v>181</v>
      </c>
      <c r="J182" s="267"/>
    </row>
    <row r="183" spans="1:10" s="1" customFormat="1" ht="64.5" customHeight="1">
      <c r="A183" s="53"/>
      <c r="B183" s="56"/>
      <c r="C183" s="59"/>
      <c r="D183" s="61"/>
      <c r="E183" s="60"/>
      <c r="F183" s="125"/>
      <c r="G183" s="116" t="s">
        <v>193</v>
      </c>
      <c r="H183" s="207" t="s">
        <v>182</v>
      </c>
      <c r="I183" s="207" t="s">
        <v>255</v>
      </c>
      <c r="J183" s="266"/>
    </row>
    <row r="184" spans="1:10" s="1" customFormat="1" ht="121.5" customHeight="1">
      <c r="A184" s="53"/>
      <c r="B184" s="56"/>
      <c r="C184" s="59"/>
      <c r="D184" s="61"/>
      <c r="E184" s="60"/>
      <c r="F184" s="204"/>
      <c r="G184" s="7" t="s">
        <v>194</v>
      </c>
      <c r="H184" s="206" t="s">
        <v>183</v>
      </c>
      <c r="I184" s="206" t="s">
        <v>257</v>
      </c>
      <c r="J184" s="97" t="s">
        <v>75</v>
      </c>
    </row>
    <row r="185" spans="1:10" s="1" customFormat="1" ht="65.25" customHeight="1">
      <c r="A185" s="53"/>
      <c r="B185" s="56"/>
      <c r="C185" s="59"/>
      <c r="D185" s="61"/>
      <c r="E185" s="60"/>
      <c r="F185" s="204"/>
      <c r="G185" s="7" t="s">
        <v>195</v>
      </c>
      <c r="H185" s="206" t="s">
        <v>34</v>
      </c>
      <c r="I185" s="206" t="s">
        <v>258</v>
      </c>
      <c r="J185" s="211"/>
    </row>
    <row r="186" spans="1:10" s="1" customFormat="1" ht="66" customHeight="1">
      <c r="A186" s="53"/>
      <c r="B186" s="56"/>
      <c r="C186" s="59"/>
      <c r="D186" s="61"/>
      <c r="E186" s="60"/>
      <c r="F186" s="204"/>
      <c r="G186" s="7" t="s">
        <v>196</v>
      </c>
      <c r="H186" s="206" t="s">
        <v>262</v>
      </c>
      <c r="I186" s="206" t="s">
        <v>259</v>
      </c>
      <c r="J186" s="211"/>
    </row>
    <row r="187" spans="1:10" s="1" customFormat="1" ht="72" customHeight="1">
      <c r="A187" s="53"/>
      <c r="B187" s="56"/>
      <c r="C187" s="59"/>
      <c r="D187" s="61"/>
      <c r="E187" s="60"/>
      <c r="F187" s="204"/>
      <c r="G187" s="7" t="s">
        <v>197</v>
      </c>
      <c r="H187" s="206" t="s">
        <v>260</v>
      </c>
      <c r="I187" s="206" t="s">
        <v>261</v>
      </c>
      <c r="J187" s="274" t="s">
        <v>75</v>
      </c>
    </row>
    <row r="188" spans="1:10" s="1" customFormat="1" ht="81.75" customHeight="1">
      <c r="A188" s="53"/>
      <c r="B188" s="56"/>
      <c r="C188" s="59"/>
      <c r="D188" s="61"/>
      <c r="E188" s="60"/>
      <c r="F188" s="204"/>
      <c r="G188" s="7" t="s">
        <v>199</v>
      </c>
      <c r="H188" s="206" t="s">
        <v>180</v>
      </c>
      <c r="I188" s="206" t="s">
        <v>32</v>
      </c>
      <c r="J188" s="267"/>
    </row>
    <row r="189" spans="1:10" s="1" customFormat="1" ht="83.25" customHeight="1">
      <c r="A189" s="53"/>
      <c r="B189" s="56"/>
      <c r="C189" s="59"/>
      <c r="D189" s="61"/>
      <c r="E189" s="60"/>
      <c r="F189" s="204"/>
      <c r="G189" s="7" t="s">
        <v>200</v>
      </c>
      <c r="H189" s="206" t="s">
        <v>180</v>
      </c>
      <c r="I189" s="206" t="s">
        <v>32</v>
      </c>
      <c r="J189" s="267"/>
    </row>
    <row r="190" spans="1:10" s="1" customFormat="1" ht="87" customHeight="1">
      <c r="A190" s="54"/>
      <c r="B190" s="57"/>
      <c r="C190" s="47"/>
      <c r="D190" s="50"/>
      <c r="E190" s="49"/>
      <c r="F190" s="204"/>
      <c r="G190" s="7" t="s">
        <v>201</v>
      </c>
      <c r="H190" s="206" t="s">
        <v>202</v>
      </c>
      <c r="I190" s="206" t="s">
        <v>263</v>
      </c>
      <c r="J190" s="267"/>
    </row>
    <row r="191" spans="1:10" s="1" customFormat="1" ht="186" customHeight="1">
      <c r="A191" s="53"/>
      <c r="B191" s="56"/>
      <c r="C191" s="59"/>
      <c r="D191" s="61"/>
      <c r="E191" s="60"/>
      <c r="F191" s="125"/>
      <c r="G191" s="116" t="s">
        <v>203</v>
      </c>
      <c r="H191" s="207" t="s">
        <v>55</v>
      </c>
      <c r="I191" s="207" t="s">
        <v>71</v>
      </c>
      <c r="J191" s="267"/>
    </row>
    <row r="192" spans="1:10" s="1" customFormat="1" ht="65.25" customHeight="1">
      <c r="A192" s="54"/>
      <c r="B192" s="57"/>
      <c r="C192" s="47"/>
      <c r="D192" s="50"/>
      <c r="E192" s="49"/>
      <c r="F192" s="204"/>
      <c r="G192" s="7" t="s">
        <v>204</v>
      </c>
      <c r="H192" s="206" t="s">
        <v>205</v>
      </c>
      <c r="I192" s="206" t="s">
        <v>264</v>
      </c>
      <c r="J192" s="266"/>
    </row>
    <row r="193" spans="1:10" s="10" customFormat="1" ht="18" customHeight="1">
      <c r="A193" s="136"/>
      <c r="B193" s="322" t="s">
        <v>105</v>
      </c>
      <c r="C193" s="323"/>
      <c r="D193" s="137">
        <f>SUM(D173:D192)</f>
        <v>0</v>
      </c>
      <c r="E193" s="137">
        <f>SUM(E173:E192)</f>
        <v>0</v>
      </c>
      <c r="F193" s="18"/>
      <c r="G193" s="12"/>
      <c r="H193" s="13"/>
      <c r="I193" s="13"/>
      <c r="J193" s="23"/>
    </row>
    <row r="194" spans="1:10" s="10" customFormat="1" ht="36.75" customHeight="1">
      <c r="A194" s="208"/>
      <c r="B194" s="311" t="s">
        <v>104</v>
      </c>
      <c r="C194" s="312"/>
      <c r="D194" s="209">
        <f>D193+D172</f>
        <v>0</v>
      </c>
      <c r="E194" s="209">
        <f>E193+E172</f>
        <v>0</v>
      </c>
      <c r="F194" s="18"/>
      <c r="G194" s="210"/>
      <c r="H194" s="180"/>
      <c r="I194" s="180"/>
      <c r="J194" s="191"/>
    </row>
    <row r="195" spans="1:10" s="1" customFormat="1" ht="94.5" customHeight="1">
      <c r="A195" s="43">
        <v>20</v>
      </c>
      <c r="B195" s="55" t="s">
        <v>1</v>
      </c>
      <c r="C195" s="45"/>
      <c r="D195" s="48"/>
      <c r="E195" s="48"/>
      <c r="F195" s="140"/>
      <c r="G195" s="6"/>
      <c r="H195" s="5"/>
      <c r="I195" s="5"/>
      <c r="J195" s="22"/>
    </row>
    <row r="196" spans="1:10" s="1" customFormat="1" ht="55.5" customHeight="1">
      <c r="A196" s="52" t="s">
        <v>6</v>
      </c>
      <c r="B196" s="264" t="s">
        <v>2</v>
      </c>
      <c r="C196" s="282" t="s">
        <v>67</v>
      </c>
      <c r="D196" s="284">
        <v>110</v>
      </c>
      <c r="E196" s="313">
        <v>20</v>
      </c>
      <c r="F196" s="271">
        <f>E196/D196*100</f>
        <v>18.181818181818183</v>
      </c>
      <c r="G196" s="139" t="s">
        <v>4</v>
      </c>
      <c r="H196" s="5">
        <v>686</v>
      </c>
      <c r="I196" s="129">
        <v>582</v>
      </c>
      <c r="J196" s="22" t="s">
        <v>30</v>
      </c>
    </row>
    <row r="197" spans="1:10" s="1" customFormat="1" ht="48.75" customHeight="1">
      <c r="A197" s="53"/>
      <c r="B197" s="298"/>
      <c r="C197" s="299"/>
      <c r="D197" s="279"/>
      <c r="E197" s="314"/>
      <c r="F197" s="272"/>
      <c r="G197" s="139" t="s">
        <v>361</v>
      </c>
      <c r="H197" s="129">
        <v>1314</v>
      </c>
      <c r="I197" s="129">
        <v>1315</v>
      </c>
      <c r="J197" s="22"/>
    </row>
    <row r="198" spans="1:10" s="1" customFormat="1" ht="53.25" customHeight="1">
      <c r="A198" s="53"/>
      <c r="B198" s="298"/>
      <c r="C198" s="255"/>
      <c r="D198" s="250"/>
      <c r="E198" s="315"/>
      <c r="F198" s="255"/>
      <c r="G198" s="139" t="s">
        <v>362</v>
      </c>
      <c r="H198" s="129">
        <v>2000</v>
      </c>
      <c r="I198" s="129">
        <v>1898</v>
      </c>
      <c r="J198" s="22" t="s">
        <v>30</v>
      </c>
    </row>
    <row r="199" spans="1:10" s="1" customFormat="1" ht="45" customHeight="1">
      <c r="A199" s="53"/>
      <c r="B199" s="298"/>
      <c r="C199" s="255"/>
      <c r="D199" s="250"/>
      <c r="E199" s="315"/>
      <c r="F199" s="255"/>
      <c r="G199" s="139" t="s">
        <v>363</v>
      </c>
      <c r="H199" s="129">
        <v>1474</v>
      </c>
      <c r="I199" s="129"/>
      <c r="J199" s="22" t="s">
        <v>5</v>
      </c>
    </row>
    <row r="200" spans="1:10" s="1" customFormat="1" ht="60.75" customHeight="1">
      <c r="A200" s="54"/>
      <c r="B200" s="242"/>
      <c r="C200" s="263"/>
      <c r="D200" s="251"/>
      <c r="E200" s="316"/>
      <c r="F200" s="255"/>
      <c r="G200" s="139" t="s">
        <v>80</v>
      </c>
      <c r="H200" s="129">
        <v>5488</v>
      </c>
      <c r="I200" s="129">
        <v>5221</v>
      </c>
      <c r="J200" s="22" t="s">
        <v>30</v>
      </c>
    </row>
    <row r="201" spans="1:10" s="1" customFormat="1" ht="51" customHeight="1">
      <c r="A201" s="53"/>
      <c r="B201" s="56"/>
      <c r="C201" s="59"/>
      <c r="D201" s="61"/>
      <c r="E201" s="61"/>
      <c r="F201" s="62"/>
      <c r="G201" s="42" t="s">
        <v>81</v>
      </c>
      <c r="H201" s="124">
        <v>428</v>
      </c>
      <c r="I201" s="175">
        <v>471</v>
      </c>
      <c r="J201" s="108"/>
    </row>
    <row r="202" spans="1:10" s="1" customFormat="1" ht="65.25" customHeight="1">
      <c r="A202" s="54"/>
      <c r="B202" s="57"/>
      <c r="C202" s="47"/>
      <c r="D202" s="50"/>
      <c r="E202" s="50"/>
      <c r="F202" s="123"/>
      <c r="G202" s="139" t="s">
        <v>364</v>
      </c>
      <c r="H202" s="5">
        <v>480</v>
      </c>
      <c r="I202" s="69">
        <v>45</v>
      </c>
      <c r="J202" s="22"/>
    </row>
    <row r="203" spans="1:10" s="10" customFormat="1" ht="18" customHeight="1">
      <c r="A203" s="157"/>
      <c r="B203" s="317" t="s">
        <v>106</v>
      </c>
      <c r="C203" s="318"/>
      <c r="D203" s="158">
        <f>SUM(D196:D202)</f>
        <v>110</v>
      </c>
      <c r="E203" s="158">
        <f>SUM(E196:E202)</f>
        <v>20</v>
      </c>
      <c r="F203" s="196">
        <f>E203/D203*100</f>
        <v>18.181818181818183</v>
      </c>
      <c r="G203" s="12"/>
      <c r="H203" s="13"/>
      <c r="I203" s="176"/>
      <c r="J203" s="23"/>
    </row>
    <row r="204" spans="1:10" s="1" customFormat="1" ht="45" customHeight="1">
      <c r="A204" s="43" t="s">
        <v>7</v>
      </c>
      <c r="B204" s="264" t="s">
        <v>3</v>
      </c>
      <c r="C204" s="349" t="s">
        <v>367</v>
      </c>
      <c r="D204" s="147">
        <v>0</v>
      </c>
      <c r="E204" s="48">
        <v>0</v>
      </c>
      <c r="F204" s="271">
        <v>0</v>
      </c>
      <c r="G204" s="7" t="s">
        <v>365</v>
      </c>
      <c r="H204" s="5">
        <v>110.3</v>
      </c>
      <c r="I204" s="129"/>
      <c r="J204" s="129" t="s">
        <v>5</v>
      </c>
    </row>
    <row r="205" spans="1:10" s="1" customFormat="1" ht="48" customHeight="1">
      <c r="A205" s="44"/>
      <c r="B205" s="252"/>
      <c r="C205" s="266"/>
      <c r="D205" s="50"/>
      <c r="E205" s="49"/>
      <c r="F205" s="273"/>
      <c r="G205" s="7" t="s">
        <v>366</v>
      </c>
      <c r="H205" s="5">
        <v>108.7</v>
      </c>
      <c r="I205" s="129"/>
      <c r="J205" s="129" t="s">
        <v>5</v>
      </c>
    </row>
    <row r="206" spans="1:10" s="10" customFormat="1" ht="18" customHeight="1">
      <c r="A206" s="136"/>
      <c r="B206" s="322" t="s">
        <v>105</v>
      </c>
      <c r="C206" s="323"/>
      <c r="D206" s="137">
        <f>SUM(D204:D205)</f>
        <v>0</v>
      </c>
      <c r="E206" s="137">
        <f>SUM(E204:E205)</f>
        <v>0</v>
      </c>
      <c r="F206" s="18"/>
      <c r="G206" s="12"/>
      <c r="H206" s="13"/>
      <c r="I206" s="13"/>
      <c r="J206" s="23"/>
    </row>
    <row r="207" spans="1:10" s="10" customFormat="1" ht="34.5" customHeight="1">
      <c r="A207" s="141"/>
      <c r="B207" s="286" t="s">
        <v>104</v>
      </c>
      <c r="C207" s="302"/>
      <c r="D207" s="142">
        <f>D203+D206</f>
        <v>110</v>
      </c>
      <c r="E207" s="142">
        <f>E203+E206</f>
        <v>20</v>
      </c>
      <c r="F207" s="153">
        <f>E207/D207*100</f>
        <v>18.181818181818183</v>
      </c>
      <c r="G207" s="143"/>
      <c r="H207" s="144"/>
      <c r="I207" s="144"/>
      <c r="J207" s="145"/>
    </row>
    <row r="208" spans="1:10" s="1" customFormat="1" ht="98.25" customHeight="1">
      <c r="A208" s="43">
        <v>21</v>
      </c>
      <c r="B208" s="100" t="s">
        <v>103</v>
      </c>
      <c r="C208" s="154" t="s">
        <v>67</v>
      </c>
      <c r="D208" s="155">
        <v>7730.25</v>
      </c>
      <c r="E208" s="155">
        <v>1089.73</v>
      </c>
      <c r="F208" s="21">
        <f>E208/D208*100</f>
        <v>14.096956760777465</v>
      </c>
      <c r="G208" s="7" t="s">
        <v>8</v>
      </c>
      <c r="H208" s="5">
        <v>40</v>
      </c>
      <c r="I208" s="5">
        <v>3</v>
      </c>
      <c r="J208" s="274" t="s">
        <v>75</v>
      </c>
    </row>
    <row r="209" spans="1:10" s="1" customFormat="1" ht="81" customHeight="1">
      <c r="A209" s="51"/>
      <c r="B209" s="268"/>
      <c r="C209" s="269" t="s">
        <v>149</v>
      </c>
      <c r="D209" s="152">
        <v>825</v>
      </c>
      <c r="E209" s="152">
        <v>0</v>
      </c>
      <c r="F209" s="271">
        <f>E209/D209*100</f>
        <v>0</v>
      </c>
      <c r="G209" s="7" t="s">
        <v>82</v>
      </c>
      <c r="H209" s="219">
        <v>230</v>
      </c>
      <c r="I209" s="5">
        <v>0</v>
      </c>
      <c r="J209" s="266"/>
    </row>
    <row r="210" spans="1:10" s="1" customFormat="1" ht="97.5" customHeight="1">
      <c r="A210" s="51"/>
      <c r="B210" s="267"/>
      <c r="C210" s="270"/>
      <c r="D210" s="213"/>
      <c r="E210" s="213"/>
      <c r="F210" s="272"/>
      <c r="G210" s="7" t="s">
        <v>9</v>
      </c>
      <c r="H210" s="5">
        <v>7</v>
      </c>
      <c r="I210" s="5">
        <v>7</v>
      </c>
      <c r="J210" s="22"/>
    </row>
    <row r="211" spans="1:10" s="1" customFormat="1" ht="48.75" customHeight="1">
      <c r="A211" s="44"/>
      <c r="B211" s="267"/>
      <c r="C211" s="270"/>
      <c r="D211" s="213"/>
      <c r="E211" s="213"/>
      <c r="F211" s="272"/>
      <c r="G211" s="264" t="s">
        <v>10</v>
      </c>
      <c r="H211" s="243">
        <v>6</v>
      </c>
      <c r="I211" s="243">
        <v>3</v>
      </c>
      <c r="J211" s="258" t="s">
        <v>11</v>
      </c>
    </row>
    <row r="212" spans="1:10" s="1" customFormat="1" ht="85.5" customHeight="1" hidden="1">
      <c r="A212" s="44"/>
      <c r="B212" s="267"/>
      <c r="C212" s="270"/>
      <c r="D212" s="213"/>
      <c r="E212" s="213"/>
      <c r="F212" s="272"/>
      <c r="G212" s="265"/>
      <c r="H212" s="244"/>
      <c r="I212" s="244"/>
      <c r="J212" s="259"/>
    </row>
    <row r="213" spans="1:10" s="1" customFormat="1" ht="17.25" customHeight="1" hidden="1">
      <c r="A213" s="44"/>
      <c r="B213" s="267"/>
      <c r="C213" s="270"/>
      <c r="D213" s="213"/>
      <c r="E213" s="213"/>
      <c r="F213" s="255"/>
      <c r="G213" s="242"/>
      <c r="H213" s="263"/>
      <c r="I213" s="263"/>
      <c r="J213" s="266"/>
    </row>
    <row r="214" spans="1:10" s="1" customFormat="1" ht="123" customHeight="1">
      <c r="A214" s="44"/>
      <c r="B214" s="267"/>
      <c r="C214" s="270"/>
      <c r="D214" s="213"/>
      <c r="E214" s="213"/>
      <c r="F214" s="255"/>
      <c r="G214" s="7" t="s">
        <v>12</v>
      </c>
      <c r="H214" s="5">
        <v>1</v>
      </c>
      <c r="I214" s="5">
        <v>1</v>
      </c>
      <c r="J214" s="22"/>
    </row>
    <row r="215" spans="1:10" s="1" customFormat="1" ht="105.75" customHeight="1">
      <c r="A215" s="44"/>
      <c r="B215" s="266"/>
      <c r="C215" s="254"/>
      <c r="D215" s="183"/>
      <c r="E215" s="183"/>
      <c r="F215" s="263"/>
      <c r="G215" s="7" t="s">
        <v>18</v>
      </c>
      <c r="H215" s="5">
        <v>0</v>
      </c>
      <c r="I215" s="5">
        <v>0</v>
      </c>
      <c r="J215" s="22"/>
    </row>
    <row r="216" spans="1:10" s="10" customFormat="1" ht="39.75" customHeight="1">
      <c r="A216" s="141"/>
      <c r="B216" s="148" t="s">
        <v>104</v>
      </c>
      <c r="C216" s="149"/>
      <c r="D216" s="142">
        <f>D208+D209+D210</f>
        <v>8555.25</v>
      </c>
      <c r="E216" s="142">
        <f>E208+E209+E210</f>
        <v>1089.73</v>
      </c>
      <c r="F216" s="153">
        <f>E216/D216*100</f>
        <v>12.7375588089185</v>
      </c>
      <c r="G216" s="143"/>
      <c r="H216" s="144"/>
      <c r="I216" s="144"/>
      <c r="J216" s="145"/>
    </row>
    <row r="217" spans="1:10" s="1" customFormat="1" ht="87.75" customHeight="1">
      <c r="A217" s="6">
        <v>22</v>
      </c>
      <c r="B217" s="12" t="s">
        <v>19</v>
      </c>
      <c r="C217" s="45"/>
      <c r="D217" s="48"/>
      <c r="E217" s="48"/>
      <c r="F217" s="21"/>
      <c r="G217" s="6"/>
      <c r="H217" s="5"/>
      <c r="I217" s="5"/>
      <c r="J217" s="22"/>
    </row>
    <row r="218" spans="1:10" s="1" customFormat="1" ht="129" customHeight="1">
      <c r="A218" s="92" t="s">
        <v>92</v>
      </c>
      <c r="B218" s="92" t="s">
        <v>20</v>
      </c>
      <c r="C218" s="45" t="s">
        <v>67</v>
      </c>
      <c r="D218" s="159">
        <v>200</v>
      </c>
      <c r="E218" s="159">
        <v>103.715</v>
      </c>
      <c r="F218" s="271">
        <f>E218/D218*100</f>
        <v>51.8575</v>
      </c>
      <c r="G218" s="198" t="s">
        <v>169</v>
      </c>
      <c r="H218" s="5">
        <v>100</v>
      </c>
      <c r="I218" s="5">
        <v>100</v>
      </c>
      <c r="J218" s="22"/>
    </row>
    <row r="219" spans="1:10" s="1" customFormat="1" ht="64.5" customHeight="1">
      <c r="A219" s="93"/>
      <c r="B219" s="93"/>
      <c r="C219" s="58"/>
      <c r="D219" s="105"/>
      <c r="E219" s="105"/>
      <c r="F219" s="255"/>
      <c r="G219" s="7" t="s">
        <v>170</v>
      </c>
      <c r="H219" s="5">
        <v>1</v>
      </c>
      <c r="I219" s="5">
        <v>1</v>
      </c>
      <c r="J219" s="22"/>
    </row>
    <row r="220" spans="1:10" s="1" customFormat="1" ht="98.25" customHeight="1">
      <c r="A220" s="93"/>
      <c r="B220" s="93"/>
      <c r="C220" s="58"/>
      <c r="D220" s="105"/>
      <c r="E220" s="105"/>
      <c r="F220" s="255"/>
      <c r="G220" s="7" t="s">
        <v>298</v>
      </c>
      <c r="H220" s="5" t="s">
        <v>299</v>
      </c>
      <c r="I220" s="5"/>
      <c r="J220" s="22" t="s">
        <v>305</v>
      </c>
    </row>
    <row r="221" spans="1:10" s="1" customFormat="1" ht="81" customHeight="1">
      <c r="A221" s="93"/>
      <c r="B221" s="93"/>
      <c r="C221" s="58"/>
      <c r="D221" s="105"/>
      <c r="E221" s="105"/>
      <c r="F221" s="255"/>
      <c r="G221" s="7" t="s">
        <v>300</v>
      </c>
      <c r="H221" s="5" t="s">
        <v>215</v>
      </c>
      <c r="I221" s="5">
        <v>10</v>
      </c>
      <c r="J221" s="97" t="s">
        <v>75</v>
      </c>
    </row>
    <row r="222" spans="1:10" s="1" customFormat="1" ht="112.5" customHeight="1">
      <c r="A222" s="93"/>
      <c r="B222" s="93"/>
      <c r="C222" s="58"/>
      <c r="D222" s="105"/>
      <c r="E222" s="105"/>
      <c r="F222" s="255"/>
      <c r="G222" s="7" t="s">
        <v>216</v>
      </c>
      <c r="H222" s="5">
        <v>100</v>
      </c>
      <c r="I222" s="5">
        <v>100</v>
      </c>
      <c r="J222" s="22"/>
    </row>
    <row r="223" spans="1:10" s="1" customFormat="1" ht="115.5" customHeight="1">
      <c r="A223" s="93"/>
      <c r="B223" s="93"/>
      <c r="C223" s="58"/>
      <c r="D223" s="105"/>
      <c r="E223" s="105"/>
      <c r="F223" s="255"/>
      <c r="G223" s="7" t="s">
        <v>217</v>
      </c>
      <c r="H223" s="5">
        <v>100</v>
      </c>
      <c r="I223" s="5">
        <v>100</v>
      </c>
      <c r="J223" s="22"/>
    </row>
    <row r="224" spans="1:10" s="1" customFormat="1" ht="78.75" customHeight="1">
      <c r="A224" s="94"/>
      <c r="B224" s="94"/>
      <c r="C224" s="46"/>
      <c r="D224" s="106"/>
      <c r="E224" s="106"/>
      <c r="F224" s="255"/>
      <c r="G224" s="7" t="s">
        <v>218</v>
      </c>
      <c r="H224" s="5">
        <v>70</v>
      </c>
      <c r="I224" s="5">
        <v>70</v>
      </c>
      <c r="J224" s="22"/>
    </row>
    <row r="225" spans="1:10" s="1" customFormat="1" ht="111.75" customHeight="1">
      <c r="A225" s="93"/>
      <c r="B225" s="93"/>
      <c r="C225" s="58"/>
      <c r="D225" s="105"/>
      <c r="E225" s="105"/>
      <c r="F225" s="255"/>
      <c r="G225" s="116" t="s">
        <v>370</v>
      </c>
      <c r="H225" s="124" t="s">
        <v>219</v>
      </c>
      <c r="I225" s="124">
        <v>0</v>
      </c>
      <c r="J225" s="22" t="s">
        <v>368</v>
      </c>
    </row>
    <row r="226" spans="1:10" s="1" customFormat="1" ht="81" customHeight="1">
      <c r="A226" s="93"/>
      <c r="B226" s="93"/>
      <c r="C226" s="58"/>
      <c r="D226" s="105"/>
      <c r="E226" s="105"/>
      <c r="F226" s="255"/>
      <c r="G226" s="7" t="s">
        <v>301</v>
      </c>
      <c r="H226" s="5" t="s">
        <v>220</v>
      </c>
      <c r="I226" s="5"/>
      <c r="J226" s="22" t="s">
        <v>306</v>
      </c>
    </row>
    <row r="227" spans="1:10" s="1" customFormat="1" ht="63.75" customHeight="1">
      <c r="A227" s="93"/>
      <c r="B227" s="93"/>
      <c r="C227" s="58"/>
      <c r="D227" s="105"/>
      <c r="E227" s="105"/>
      <c r="F227" s="255"/>
      <c r="G227" s="7" t="s">
        <v>302</v>
      </c>
      <c r="H227" s="5">
        <v>1</v>
      </c>
      <c r="I227" s="5">
        <v>1</v>
      </c>
      <c r="J227" s="22"/>
    </row>
    <row r="228" spans="1:10" s="1" customFormat="1" ht="69.75" customHeight="1">
      <c r="A228" s="93"/>
      <c r="B228" s="93"/>
      <c r="C228" s="58"/>
      <c r="D228" s="105"/>
      <c r="E228" s="105"/>
      <c r="F228" s="255"/>
      <c r="G228" s="7" t="s">
        <v>303</v>
      </c>
      <c r="H228" s="5" t="s">
        <v>304</v>
      </c>
      <c r="I228" s="5">
        <v>1</v>
      </c>
      <c r="J228" s="97" t="s">
        <v>75</v>
      </c>
    </row>
    <row r="229" spans="1:10" s="1" customFormat="1" ht="130.5" customHeight="1">
      <c r="A229" s="93"/>
      <c r="B229" s="93"/>
      <c r="C229" s="58"/>
      <c r="D229" s="105"/>
      <c r="E229" s="105"/>
      <c r="F229" s="255"/>
      <c r="G229" s="198" t="s">
        <v>23</v>
      </c>
      <c r="H229" s="5" t="s">
        <v>221</v>
      </c>
      <c r="I229" s="5">
        <v>0</v>
      </c>
      <c r="J229" s="22"/>
    </row>
    <row r="230" spans="1:10" s="1" customFormat="1" ht="65.25" customHeight="1">
      <c r="A230" s="93"/>
      <c r="B230" s="93"/>
      <c r="C230" s="58"/>
      <c r="D230" s="105"/>
      <c r="E230" s="105"/>
      <c r="F230" s="255"/>
      <c r="G230" s="7" t="s">
        <v>24</v>
      </c>
      <c r="H230" s="5" t="s">
        <v>223</v>
      </c>
      <c r="I230" s="5">
        <v>0</v>
      </c>
      <c r="J230" s="97" t="s">
        <v>75</v>
      </c>
    </row>
    <row r="231" spans="1:10" s="1" customFormat="1" ht="67.5" customHeight="1">
      <c r="A231" s="94"/>
      <c r="B231" s="94"/>
      <c r="C231" s="46"/>
      <c r="D231" s="106"/>
      <c r="E231" s="106"/>
      <c r="F231" s="255"/>
      <c r="G231" s="7" t="s">
        <v>25</v>
      </c>
      <c r="H231" s="5" t="s">
        <v>222</v>
      </c>
      <c r="I231" s="5">
        <v>0</v>
      </c>
      <c r="J231" s="22"/>
    </row>
    <row r="232" spans="1:10" s="1" customFormat="1" ht="49.5" customHeight="1">
      <c r="A232" s="93"/>
      <c r="B232" s="93"/>
      <c r="C232" s="58"/>
      <c r="D232" s="105"/>
      <c r="E232" s="105"/>
      <c r="F232" s="255"/>
      <c r="G232" s="116" t="s">
        <v>224</v>
      </c>
      <c r="H232" s="124">
        <v>100</v>
      </c>
      <c r="I232" s="124">
        <v>100</v>
      </c>
      <c r="J232" s="108"/>
    </row>
    <row r="233" spans="1:10" s="1" customFormat="1" ht="168.75" customHeight="1">
      <c r="A233" s="93"/>
      <c r="B233" s="93"/>
      <c r="C233" s="58"/>
      <c r="D233" s="105"/>
      <c r="E233" s="105"/>
      <c r="F233" s="255"/>
      <c r="G233" s="198" t="s">
        <v>225</v>
      </c>
      <c r="H233" s="5">
        <v>60</v>
      </c>
      <c r="I233" s="5">
        <v>0</v>
      </c>
      <c r="J233" s="22" t="s">
        <v>307</v>
      </c>
    </row>
    <row r="234" spans="1:10" s="10" customFormat="1" ht="18" customHeight="1">
      <c r="A234" s="11"/>
      <c r="B234" s="256" t="s">
        <v>106</v>
      </c>
      <c r="C234" s="257"/>
      <c r="D234" s="37">
        <f>SUM(D218)</f>
        <v>200</v>
      </c>
      <c r="E234" s="37">
        <f>SUM(E218)</f>
        <v>103.715</v>
      </c>
      <c r="F234" s="18">
        <f>E234/D234*100</f>
        <v>51.8575</v>
      </c>
      <c r="G234" s="12"/>
      <c r="H234" s="13"/>
      <c r="I234" s="13"/>
      <c r="J234" s="23"/>
    </row>
    <row r="235" spans="1:10" s="1" customFormat="1" ht="178.5" customHeight="1">
      <c r="A235" s="92" t="s">
        <v>93</v>
      </c>
      <c r="B235" s="264" t="s">
        <v>21</v>
      </c>
      <c r="C235" s="20" t="s">
        <v>67</v>
      </c>
      <c r="D235" s="220">
        <v>16109.7</v>
      </c>
      <c r="E235" s="220">
        <v>3078.421</v>
      </c>
      <c r="F235" s="218">
        <f aca="true" t="shared" si="1" ref="F235:F241">E235/D235*100</f>
        <v>19.10911438450126</v>
      </c>
      <c r="G235" s="7" t="s">
        <v>308</v>
      </c>
      <c r="H235" s="99">
        <v>1</v>
      </c>
      <c r="I235" s="99">
        <v>1</v>
      </c>
      <c r="J235" s="22"/>
    </row>
    <row r="236" spans="1:10" s="1" customFormat="1" ht="52.5" customHeight="1">
      <c r="A236" s="94"/>
      <c r="B236" s="265"/>
      <c r="C236" s="282" t="s">
        <v>149</v>
      </c>
      <c r="D236" s="226">
        <v>4894</v>
      </c>
      <c r="E236" s="226">
        <v>4894</v>
      </c>
      <c r="F236" s="240">
        <f t="shared" si="1"/>
        <v>100</v>
      </c>
      <c r="G236" s="7" t="s">
        <v>309</v>
      </c>
      <c r="H236" s="99" t="s">
        <v>13</v>
      </c>
      <c r="I236" s="167">
        <v>0</v>
      </c>
      <c r="J236" s="22"/>
    </row>
    <row r="237" spans="1:10" s="1" customFormat="1" ht="49.5" customHeight="1">
      <c r="A237" s="94"/>
      <c r="B237" s="266"/>
      <c r="C237" s="263"/>
      <c r="D237" s="227"/>
      <c r="E237" s="227"/>
      <c r="F237" s="241"/>
      <c r="G237" s="116" t="s">
        <v>310</v>
      </c>
      <c r="H237" s="132">
        <v>97</v>
      </c>
      <c r="I237" s="168">
        <v>97</v>
      </c>
      <c r="J237" s="108"/>
    </row>
    <row r="238" spans="1:10" s="10" customFormat="1" ht="18" customHeight="1">
      <c r="A238" s="11"/>
      <c r="B238" s="256" t="s">
        <v>311</v>
      </c>
      <c r="C238" s="257"/>
      <c r="D238" s="221">
        <f>SUM(D235:D237)</f>
        <v>21003.7</v>
      </c>
      <c r="E238" s="221">
        <f>SUM(E235:E237)</f>
        <v>7972.421</v>
      </c>
      <c r="F238" s="222">
        <f t="shared" si="1"/>
        <v>37.957221822821694</v>
      </c>
      <c r="G238" s="12"/>
      <c r="H238" s="13"/>
      <c r="I238" s="13"/>
      <c r="J238" s="23"/>
    </row>
    <row r="239" spans="1:10" s="1" customFormat="1" ht="46.5" customHeight="1">
      <c r="A239" s="348" t="s">
        <v>94</v>
      </c>
      <c r="B239" s="264" t="s">
        <v>22</v>
      </c>
      <c r="C239" s="282" t="s">
        <v>67</v>
      </c>
      <c r="D239" s="284">
        <v>3400</v>
      </c>
      <c r="E239" s="277">
        <v>2224.357</v>
      </c>
      <c r="F239" s="271">
        <f t="shared" si="1"/>
        <v>65.42226470588236</v>
      </c>
      <c r="G239" s="7" t="s">
        <v>27</v>
      </c>
      <c r="H239" s="99">
        <v>1</v>
      </c>
      <c r="I239" s="99">
        <v>1</v>
      </c>
      <c r="J239" s="22"/>
    </row>
    <row r="240" spans="1:10" s="1" customFormat="1" ht="48.75" customHeight="1">
      <c r="A240" s="253"/>
      <c r="B240" s="252"/>
      <c r="C240" s="283"/>
      <c r="D240" s="285"/>
      <c r="E240" s="278"/>
      <c r="F240" s="273"/>
      <c r="G240" s="7" t="s">
        <v>28</v>
      </c>
      <c r="H240" s="129">
        <v>308</v>
      </c>
      <c r="I240" s="5">
        <v>109.2</v>
      </c>
      <c r="J240" s="22"/>
    </row>
    <row r="241" spans="1:10" s="10" customFormat="1" ht="18" customHeight="1">
      <c r="A241" s="11"/>
      <c r="B241" s="256" t="s">
        <v>312</v>
      </c>
      <c r="C241" s="257"/>
      <c r="D241" s="37">
        <f>SUM(D239:D240)</f>
        <v>3400</v>
      </c>
      <c r="E241" s="37">
        <f>SUM(E239:E240)</f>
        <v>2224.357</v>
      </c>
      <c r="F241" s="18">
        <f t="shared" si="1"/>
        <v>65.42226470588236</v>
      </c>
      <c r="G241" s="12"/>
      <c r="H241" s="13"/>
      <c r="I241" s="13"/>
      <c r="J241" s="23"/>
    </row>
    <row r="242" spans="1:10" s="10" customFormat="1" ht="36.75" customHeight="1">
      <c r="A242" s="162"/>
      <c r="B242" s="300" t="s">
        <v>104</v>
      </c>
      <c r="C242" s="301"/>
      <c r="D242" s="163">
        <f>D234+D238+D241</f>
        <v>24603.7</v>
      </c>
      <c r="E242" s="163">
        <f>E234+E238+E241</f>
        <v>10300.493</v>
      </c>
      <c r="F242" s="150">
        <f>E242/D242*100</f>
        <v>41.86562590179526</v>
      </c>
      <c r="G242" s="164"/>
      <c r="H242" s="165"/>
      <c r="I242" s="165"/>
      <c r="J242" s="166"/>
    </row>
    <row r="243" spans="1:10" s="1" customFormat="1" ht="114" customHeight="1">
      <c r="A243" s="43">
        <v>23</v>
      </c>
      <c r="B243" s="223" t="s">
        <v>313</v>
      </c>
      <c r="C243" s="160" t="s">
        <v>67</v>
      </c>
      <c r="D243" s="147">
        <v>1487.1</v>
      </c>
      <c r="E243" s="48">
        <v>373.551</v>
      </c>
      <c r="F243" s="140">
        <f>E243/D243*100</f>
        <v>25.119427072826305</v>
      </c>
      <c r="G243" s="139" t="s">
        <v>269</v>
      </c>
      <c r="H243" s="5">
        <v>0</v>
      </c>
      <c r="I243" s="5">
        <v>0.246</v>
      </c>
      <c r="J243" s="22" t="s">
        <v>14</v>
      </c>
    </row>
    <row r="244" spans="1:10" s="1" customFormat="1" ht="81.75" customHeight="1">
      <c r="A244" s="51"/>
      <c r="B244" s="109"/>
      <c r="C244" s="58"/>
      <c r="D244" s="161"/>
      <c r="E244" s="60"/>
      <c r="F244" s="62"/>
      <c r="G244" s="139" t="s">
        <v>270</v>
      </c>
      <c r="H244" s="5">
        <v>0</v>
      </c>
      <c r="I244" s="5">
        <v>0</v>
      </c>
      <c r="J244" s="22"/>
    </row>
    <row r="245" spans="1:10" s="1" customFormat="1" ht="84" customHeight="1">
      <c r="A245" s="51"/>
      <c r="B245" s="109"/>
      <c r="C245" s="58"/>
      <c r="D245" s="161"/>
      <c r="E245" s="60"/>
      <c r="F245" s="62"/>
      <c r="G245" s="139" t="s">
        <v>271</v>
      </c>
      <c r="H245" s="5">
        <v>0</v>
      </c>
      <c r="I245" s="5">
        <v>113</v>
      </c>
      <c r="J245" s="22" t="s">
        <v>14</v>
      </c>
    </row>
    <row r="246" spans="1:10" s="1" customFormat="1" ht="100.5" customHeight="1">
      <c r="A246" s="51"/>
      <c r="B246" s="109"/>
      <c r="C246" s="58"/>
      <c r="D246" s="161"/>
      <c r="E246" s="60"/>
      <c r="F246" s="62"/>
      <c r="G246" s="139" t="s">
        <v>26</v>
      </c>
      <c r="H246" s="5">
        <v>40</v>
      </c>
      <c r="I246" s="5">
        <v>48.96</v>
      </c>
      <c r="J246" s="22"/>
    </row>
    <row r="247" spans="1:10" s="1" customFormat="1" ht="100.5" customHeight="1">
      <c r="A247" s="51"/>
      <c r="B247" s="109"/>
      <c r="C247" s="58"/>
      <c r="D247" s="161"/>
      <c r="E247" s="60"/>
      <c r="F247" s="62"/>
      <c r="G247" s="139" t="s">
        <v>314</v>
      </c>
      <c r="H247" s="5">
        <v>75</v>
      </c>
      <c r="I247" s="5">
        <v>73</v>
      </c>
      <c r="J247" s="22" t="s">
        <v>15</v>
      </c>
    </row>
    <row r="248" spans="1:10" s="1" customFormat="1" ht="84" customHeight="1">
      <c r="A248" s="44"/>
      <c r="B248" s="111"/>
      <c r="C248" s="58"/>
      <c r="D248" s="161"/>
      <c r="E248" s="60"/>
      <c r="F248" s="62"/>
      <c r="G248" s="139" t="s">
        <v>315</v>
      </c>
      <c r="H248" s="5">
        <v>20</v>
      </c>
      <c r="I248" s="5">
        <v>75.81</v>
      </c>
      <c r="J248" s="22"/>
    </row>
    <row r="249" spans="1:10" s="1" customFormat="1" ht="84" customHeight="1">
      <c r="A249" s="51"/>
      <c r="B249" s="109"/>
      <c r="C249" s="58"/>
      <c r="D249" s="161"/>
      <c r="E249" s="60"/>
      <c r="F249" s="62"/>
      <c r="G249" s="42" t="s">
        <v>316</v>
      </c>
      <c r="H249" s="124">
        <v>4</v>
      </c>
      <c r="I249" s="124">
        <v>37</v>
      </c>
      <c r="J249" s="108" t="s">
        <v>16</v>
      </c>
    </row>
    <row r="250" spans="1:10" s="1" customFormat="1" ht="66" customHeight="1">
      <c r="A250" s="51"/>
      <c r="B250" s="109"/>
      <c r="C250" s="58"/>
      <c r="D250" s="161"/>
      <c r="E250" s="60"/>
      <c r="F250" s="62"/>
      <c r="G250" s="139" t="s">
        <v>317</v>
      </c>
      <c r="H250" s="5">
        <v>4</v>
      </c>
      <c r="I250" s="5">
        <v>4</v>
      </c>
      <c r="J250" s="22"/>
    </row>
    <row r="251" spans="1:10" s="1" customFormat="1" ht="99.75" customHeight="1">
      <c r="A251" s="51"/>
      <c r="B251" s="109"/>
      <c r="C251" s="58"/>
      <c r="D251" s="161"/>
      <c r="E251" s="60"/>
      <c r="F251" s="62"/>
      <c r="G251" s="41" t="s">
        <v>318</v>
      </c>
      <c r="H251" s="177">
        <v>100</v>
      </c>
      <c r="I251" s="177">
        <v>100</v>
      </c>
      <c r="J251" s="107"/>
    </row>
    <row r="252" spans="1:10" s="1" customFormat="1" ht="66" customHeight="1">
      <c r="A252" s="51"/>
      <c r="B252" s="265"/>
      <c r="C252" s="288"/>
      <c r="D252" s="279"/>
      <c r="E252" s="279"/>
      <c r="F252" s="272"/>
      <c r="G252" s="110" t="s">
        <v>319</v>
      </c>
      <c r="H252" s="178">
        <v>240</v>
      </c>
      <c r="I252" s="178">
        <v>71</v>
      </c>
      <c r="J252" s="107"/>
    </row>
    <row r="253" spans="1:11" s="10" customFormat="1" ht="84" customHeight="1">
      <c r="A253" s="197"/>
      <c r="B253" s="303"/>
      <c r="C253" s="289"/>
      <c r="D253" s="280"/>
      <c r="E253" s="280"/>
      <c r="F253" s="281"/>
      <c r="G253" s="199" t="s">
        <v>320</v>
      </c>
      <c r="H253" s="200">
        <v>100</v>
      </c>
      <c r="I253" s="200">
        <v>100</v>
      </c>
      <c r="J253" s="201"/>
      <c r="K253" s="1"/>
    </row>
    <row r="254" spans="1:10" s="10" customFormat="1" ht="36.75" customHeight="1">
      <c r="A254" s="197"/>
      <c r="B254" s="286" t="s">
        <v>104</v>
      </c>
      <c r="C254" s="287"/>
      <c r="D254" s="163">
        <f>D243</f>
        <v>1487.1</v>
      </c>
      <c r="E254" s="163">
        <f>E243</f>
        <v>373.551</v>
      </c>
      <c r="F254" s="150">
        <f>E254/D254*100</f>
        <v>25.119427072826305</v>
      </c>
      <c r="G254" s="164"/>
      <c r="H254" s="165"/>
      <c r="I254" s="165"/>
      <c r="J254" s="166"/>
    </row>
    <row r="255" spans="1:10" s="10" customFormat="1" ht="50.25" customHeight="1">
      <c r="A255" s="212">
        <v>24</v>
      </c>
      <c r="B255" s="290" t="s">
        <v>206</v>
      </c>
      <c r="C255" s="260" t="s">
        <v>67</v>
      </c>
      <c r="D255" s="271">
        <v>200</v>
      </c>
      <c r="E255" s="271">
        <v>0</v>
      </c>
      <c r="F255" s="271">
        <f>E255/D255*100</f>
        <v>0</v>
      </c>
      <c r="G255" s="199" t="s">
        <v>207</v>
      </c>
      <c r="H255" s="200">
        <v>1</v>
      </c>
      <c r="I255" s="200">
        <v>0</v>
      </c>
      <c r="J255" s="97" t="s">
        <v>75</v>
      </c>
    </row>
    <row r="256" spans="1:10" s="10" customFormat="1" ht="64.5" customHeight="1">
      <c r="A256" s="197"/>
      <c r="B256" s="291"/>
      <c r="C256" s="261"/>
      <c r="D256" s="272"/>
      <c r="E256" s="272"/>
      <c r="F256" s="272"/>
      <c r="G256" s="199" t="s">
        <v>208</v>
      </c>
      <c r="H256" s="200">
        <v>25</v>
      </c>
      <c r="I256" s="200">
        <v>25</v>
      </c>
      <c r="J256" s="201"/>
    </row>
    <row r="257" spans="1:10" s="10" customFormat="1" ht="132" customHeight="1">
      <c r="A257" s="197"/>
      <c r="B257" s="291"/>
      <c r="C257" s="261"/>
      <c r="D257" s="272"/>
      <c r="E257" s="272"/>
      <c r="F257" s="272"/>
      <c r="G257" s="199" t="s">
        <v>209</v>
      </c>
      <c r="H257" s="200">
        <v>7</v>
      </c>
      <c r="I257" s="200">
        <v>0</v>
      </c>
      <c r="J257" s="274" t="s">
        <v>75</v>
      </c>
    </row>
    <row r="258" spans="1:10" s="10" customFormat="1" ht="65.25" customHeight="1">
      <c r="A258" s="197"/>
      <c r="B258" s="291"/>
      <c r="C258" s="261"/>
      <c r="D258" s="272"/>
      <c r="E258" s="272"/>
      <c r="F258" s="272"/>
      <c r="G258" s="199" t="s">
        <v>210</v>
      </c>
      <c r="H258" s="200">
        <v>5</v>
      </c>
      <c r="I258" s="200">
        <v>0</v>
      </c>
      <c r="J258" s="275"/>
    </row>
    <row r="259" spans="1:10" s="10" customFormat="1" ht="36.75" customHeight="1">
      <c r="A259" s="197"/>
      <c r="B259" s="291"/>
      <c r="C259" s="261"/>
      <c r="D259" s="272"/>
      <c r="E259" s="272"/>
      <c r="F259" s="272"/>
      <c r="G259" s="199" t="s">
        <v>211</v>
      </c>
      <c r="H259" s="200">
        <v>5</v>
      </c>
      <c r="I259" s="200">
        <v>0</v>
      </c>
      <c r="J259" s="275"/>
    </row>
    <row r="260" spans="1:10" s="10" customFormat="1" ht="99" customHeight="1">
      <c r="A260" s="197"/>
      <c r="B260" s="292"/>
      <c r="C260" s="262"/>
      <c r="D260" s="273"/>
      <c r="E260" s="273"/>
      <c r="F260" s="273"/>
      <c r="G260" s="199" t="s">
        <v>212</v>
      </c>
      <c r="H260" s="200">
        <v>150</v>
      </c>
      <c r="I260" s="200">
        <v>0</v>
      </c>
      <c r="J260" s="276"/>
    </row>
    <row r="261" spans="1:10" s="10" customFormat="1" ht="36.75" customHeight="1">
      <c r="A261" s="197"/>
      <c r="B261" s="286" t="s">
        <v>104</v>
      </c>
      <c r="C261" s="287"/>
      <c r="D261" s="170">
        <f>D255</f>
        <v>200</v>
      </c>
      <c r="E261" s="170">
        <f>E255</f>
        <v>0</v>
      </c>
      <c r="F261" s="146"/>
      <c r="G261" s="164"/>
      <c r="H261" s="165"/>
      <c r="I261" s="165"/>
      <c r="J261" s="166"/>
    </row>
    <row r="262" spans="1:10" s="127" customFormat="1" ht="100.5" customHeight="1">
      <c r="A262" s="6">
        <v>25</v>
      </c>
      <c r="B262" s="12" t="s">
        <v>348</v>
      </c>
      <c r="C262" s="126"/>
      <c r="D262" s="37">
        <v>0</v>
      </c>
      <c r="E262" s="37">
        <v>0</v>
      </c>
      <c r="F262" s="18"/>
      <c r="G262" s="7" t="s">
        <v>352</v>
      </c>
      <c r="H262" s="5">
        <v>3</v>
      </c>
      <c r="I262" s="5">
        <v>1</v>
      </c>
      <c r="J262" s="23"/>
    </row>
    <row r="263" spans="1:10" s="127" customFormat="1" ht="130.5" customHeight="1">
      <c r="A263" s="11"/>
      <c r="B263" s="126"/>
      <c r="C263" s="126"/>
      <c r="D263" s="37"/>
      <c r="E263" s="37"/>
      <c r="F263" s="18"/>
      <c r="G263" s="7" t="s">
        <v>349</v>
      </c>
      <c r="H263" s="5">
        <v>100</v>
      </c>
      <c r="I263" s="5">
        <v>100</v>
      </c>
      <c r="J263" s="23"/>
    </row>
    <row r="264" spans="1:10" s="127" customFormat="1" ht="84.75" customHeight="1">
      <c r="A264" s="11"/>
      <c r="B264" s="126"/>
      <c r="C264" s="126"/>
      <c r="D264" s="37"/>
      <c r="E264" s="37"/>
      <c r="F264" s="18"/>
      <c r="G264" s="7" t="s">
        <v>350</v>
      </c>
      <c r="H264" s="5">
        <v>2</v>
      </c>
      <c r="I264" s="5">
        <v>1</v>
      </c>
      <c r="J264" s="23"/>
    </row>
    <row r="265" spans="1:10" s="127" customFormat="1" ht="100.5" customHeight="1">
      <c r="A265" s="11"/>
      <c r="B265" s="126"/>
      <c r="C265" s="126"/>
      <c r="D265" s="37"/>
      <c r="E265" s="37"/>
      <c r="F265" s="18"/>
      <c r="G265" s="7" t="s">
        <v>353</v>
      </c>
      <c r="H265" s="5">
        <v>100</v>
      </c>
      <c r="I265" s="5">
        <v>0</v>
      </c>
      <c r="J265" s="97" t="s">
        <v>75</v>
      </c>
    </row>
    <row r="266" spans="1:10" s="127" customFormat="1" ht="114" customHeight="1">
      <c r="A266" s="11"/>
      <c r="B266" s="126"/>
      <c r="C266" s="126"/>
      <c r="D266" s="37"/>
      <c r="E266" s="37"/>
      <c r="F266" s="18"/>
      <c r="G266" s="7" t="s">
        <v>354</v>
      </c>
      <c r="H266" s="5">
        <v>0</v>
      </c>
      <c r="I266" s="5">
        <v>0</v>
      </c>
      <c r="J266" s="23"/>
    </row>
    <row r="267" spans="1:10" s="127" customFormat="1" ht="228" customHeight="1">
      <c r="A267" s="11"/>
      <c r="B267" s="126"/>
      <c r="C267" s="126"/>
      <c r="D267" s="37"/>
      <c r="E267" s="37"/>
      <c r="F267" s="18"/>
      <c r="G267" s="7" t="s">
        <v>355</v>
      </c>
      <c r="H267" s="5">
        <v>0</v>
      </c>
      <c r="I267" s="5">
        <v>0</v>
      </c>
      <c r="J267" s="23"/>
    </row>
    <row r="268" spans="1:10" s="127" customFormat="1" ht="164.25" customHeight="1">
      <c r="A268" s="11"/>
      <c r="B268" s="126"/>
      <c r="C268" s="126"/>
      <c r="D268" s="37"/>
      <c r="E268" s="37"/>
      <c r="F268" s="18"/>
      <c r="G268" s="7" t="s">
        <v>29</v>
      </c>
      <c r="H268" s="5">
        <v>100</v>
      </c>
      <c r="I268" s="5">
        <v>100</v>
      </c>
      <c r="J268" s="23"/>
    </row>
    <row r="269" spans="1:10" s="127" customFormat="1" ht="83.25" customHeight="1">
      <c r="A269" s="11"/>
      <c r="B269" s="126"/>
      <c r="C269" s="126"/>
      <c r="D269" s="37"/>
      <c r="E269" s="37"/>
      <c r="F269" s="18"/>
      <c r="G269" s="7" t="s">
        <v>356</v>
      </c>
      <c r="H269" s="5">
        <v>10</v>
      </c>
      <c r="I269" s="5">
        <v>3</v>
      </c>
      <c r="J269" s="23"/>
    </row>
    <row r="270" spans="1:10" s="127" customFormat="1" ht="64.5" customHeight="1">
      <c r="A270" s="11"/>
      <c r="B270" s="126"/>
      <c r="C270" s="126"/>
      <c r="D270" s="37"/>
      <c r="E270" s="37"/>
      <c r="F270" s="18"/>
      <c r="G270" s="7" t="s">
        <v>357</v>
      </c>
      <c r="H270" s="5">
        <v>0</v>
      </c>
      <c r="I270" s="5">
        <v>0</v>
      </c>
      <c r="J270" s="23"/>
    </row>
    <row r="271" spans="1:10" s="127" customFormat="1" ht="114.75" customHeight="1">
      <c r="A271" s="6">
        <v>26</v>
      </c>
      <c r="B271" s="12" t="s">
        <v>61</v>
      </c>
      <c r="C271" s="308" t="s">
        <v>62</v>
      </c>
      <c r="D271" s="309"/>
      <c r="E271" s="309"/>
      <c r="F271" s="310"/>
      <c r="G271" s="7" t="s">
        <v>63</v>
      </c>
      <c r="H271" s="5">
        <v>28</v>
      </c>
      <c r="I271" s="5">
        <v>4</v>
      </c>
      <c r="J271" s="97" t="s">
        <v>75</v>
      </c>
    </row>
    <row r="272" spans="1:10" s="10" customFormat="1" ht="16.5" customHeight="1">
      <c r="A272" s="24"/>
      <c r="B272" s="25"/>
      <c r="C272" s="25"/>
      <c r="D272" s="38"/>
      <c r="E272" s="38"/>
      <c r="F272" s="26"/>
      <c r="G272" s="27"/>
      <c r="H272" s="28"/>
      <c r="I272" s="28"/>
      <c r="J272" s="29"/>
    </row>
    <row r="273" spans="1:10" s="10" customFormat="1" ht="16.5" customHeight="1">
      <c r="A273" s="24"/>
      <c r="B273" s="294" t="s">
        <v>67</v>
      </c>
      <c r="C273" s="295"/>
      <c r="D273" s="113">
        <f>D10+D18+D52+D61+D66+D77+D82+D94+D96+D104+D106+D109+D113+D117+D126+D138+D144+D154+D165+D173+D196+D208+D218+D235+D239+D243+D255</f>
        <v>352067.69552</v>
      </c>
      <c r="E273" s="113">
        <f>E10+E18+E52+E61+E66+E77+E82+E94+E96+E104+E106+E109+E113+E117+E126+E138+E144+E154+E165+E173+E196+E208+E218+E235+E239+E243+E255</f>
        <v>109673.808</v>
      </c>
      <c r="F273" s="171">
        <f aca="true" t="shared" si="2" ref="F273:F278">E273/D273*100</f>
        <v>31.151340891419483</v>
      </c>
      <c r="G273" s="27"/>
      <c r="H273" s="28"/>
      <c r="I273" s="28"/>
      <c r="J273" s="29"/>
    </row>
    <row r="274" spans="1:10" s="10" customFormat="1" ht="16.5" customHeight="1">
      <c r="A274" s="24"/>
      <c r="B274" s="296" t="s">
        <v>358</v>
      </c>
      <c r="C274" s="297"/>
      <c r="D274" s="114">
        <f>D20+D83+D93+D127+D139+D145+D155+D209+D236</f>
        <v>88076.14</v>
      </c>
      <c r="E274" s="114">
        <f>E20+E83+E93+E127+E139+E145+E155+E209+E236</f>
        <v>33684.46</v>
      </c>
      <c r="F274" s="172">
        <f t="shared" si="2"/>
        <v>38.244705092661874</v>
      </c>
      <c r="G274" s="27"/>
      <c r="H274" s="28"/>
      <c r="I274" s="28"/>
      <c r="J274" s="29"/>
    </row>
    <row r="275" spans="1:10" s="10" customFormat="1" ht="32.25" customHeight="1">
      <c r="A275" s="24"/>
      <c r="B275" s="296" t="s">
        <v>360</v>
      </c>
      <c r="C275" s="304"/>
      <c r="D275" s="114">
        <f>D53+D91+D92+D102+D107+D110</f>
        <v>260416.65999999997</v>
      </c>
      <c r="E275" s="114">
        <f>E53+E91+E92+E102+E107+E110</f>
        <v>123359.21</v>
      </c>
      <c r="F275" s="172">
        <f t="shared" si="2"/>
        <v>47.36993785267042</v>
      </c>
      <c r="G275" s="27"/>
      <c r="H275" s="28"/>
      <c r="I275" s="28"/>
      <c r="J275" s="29"/>
    </row>
    <row r="276" spans="1:10" s="10" customFormat="1" ht="16.5" customHeight="1">
      <c r="A276" s="24"/>
      <c r="B276" s="296" t="s">
        <v>359</v>
      </c>
      <c r="C276" s="304"/>
      <c r="D276" s="114">
        <v>0</v>
      </c>
      <c r="E276" s="114">
        <v>0</v>
      </c>
      <c r="F276" s="172"/>
      <c r="G276" s="27"/>
      <c r="H276" s="28"/>
      <c r="I276" s="28"/>
      <c r="J276" s="29"/>
    </row>
    <row r="277" spans="1:10" s="10" customFormat="1" ht="16.5" customHeight="1">
      <c r="A277" s="24"/>
      <c r="B277" s="305" t="s">
        <v>64</v>
      </c>
      <c r="C277" s="306"/>
      <c r="D277" s="115">
        <f>D100</f>
        <v>422871.83</v>
      </c>
      <c r="E277" s="115">
        <f>E100</f>
        <v>73670.55</v>
      </c>
      <c r="F277" s="173">
        <f t="shared" si="2"/>
        <v>17.4214844247251</v>
      </c>
      <c r="G277" s="27"/>
      <c r="H277" s="28"/>
      <c r="I277" s="28"/>
      <c r="J277" s="29"/>
    </row>
    <row r="278" spans="1:10" s="10" customFormat="1" ht="16.5" customHeight="1">
      <c r="A278" s="24"/>
      <c r="B278" s="307" t="s">
        <v>31</v>
      </c>
      <c r="C278" s="307"/>
      <c r="D278" s="37">
        <f>D273+D274+D275+D276+D277</f>
        <v>1123432.32552</v>
      </c>
      <c r="E278" s="37">
        <f>E273+E274+E275+E276+E277</f>
        <v>340388.028</v>
      </c>
      <c r="F278" s="18">
        <f t="shared" si="2"/>
        <v>30.298934815005037</v>
      </c>
      <c r="G278" s="27"/>
      <c r="H278" s="28"/>
      <c r="I278" s="28"/>
      <c r="J278" s="29"/>
    </row>
    <row r="279" spans="1:10" s="10" customFormat="1" ht="16.5" customHeight="1">
      <c r="A279" s="24"/>
      <c r="B279" s="169"/>
      <c r="C279" s="169"/>
      <c r="D279" s="38"/>
      <c r="E279" s="38"/>
      <c r="F279" s="26"/>
      <c r="G279" s="27"/>
      <c r="H279" s="28"/>
      <c r="I279" s="28"/>
      <c r="J279" s="29"/>
    </row>
    <row r="280" spans="1:10" s="10" customFormat="1" ht="16.5" customHeight="1">
      <c r="A280" s="24"/>
      <c r="B280" s="25"/>
      <c r="C280" s="25"/>
      <c r="D280" s="38"/>
      <c r="E280" s="38"/>
      <c r="F280" s="26"/>
      <c r="G280" s="27"/>
      <c r="H280" s="28"/>
      <c r="I280" s="28"/>
      <c r="J280" s="29"/>
    </row>
    <row r="281" spans="1:10" s="10" customFormat="1" ht="16.5" customHeight="1">
      <c r="A281" s="24"/>
      <c r="B281" s="31"/>
      <c r="C281" s="32"/>
      <c r="D281" s="40"/>
      <c r="E281" s="40"/>
      <c r="F281" s="26"/>
      <c r="G281" s="27"/>
      <c r="H281" s="28"/>
      <c r="I281" s="28"/>
      <c r="J281" s="29"/>
    </row>
    <row r="282" spans="2:6" ht="33" customHeight="1">
      <c r="B282" s="224" t="s">
        <v>243</v>
      </c>
      <c r="C282" s="225"/>
      <c r="D282" s="39"/>
      <c r="E282" s="39"/>
      <c r="F282" s="14"/>
    </row>
    <row r="283" spans="1:10" s="31" customFormat="1" ht="17.25" customHeight="1">
      <c r="A283" s="30"/>
      <c r="C283" s="32"/>
      <c r="D283" s="40"/>
      <c r="E283" s="40"/>
      <c r="F283" s="33"/>
      <c r="H283" s="30"/>
      <c r="J283" s="34"/>
    </row>
    <row r="284" spans="4:6" ht="15.75">
      <c r="D284" s="39"/>
      <c r="E284" s="39"/>
      <c r="F284" s="14"/>
    </row>
    <row r="285" spans="4:6" ht="15.75">
      <c r="D285" s="39"/>
      <c r="E285" s="39"/>
      <c r="F285" s="14"/>
    </row>
    <row r="286" spans="4:6" ht="15.75">
      <c r="D286" s="39"/>
      <c r="E286" s="39"/>
      <c r="F286" s="14"/>
    </row>
    <row r="287" spans="4:6" ht="15.75">
      <c r="D287" s="39"/>
      <c r="E287" s="39"/>
      <c r="F287" s="14"/>
    </row>
    <row r="288" spans="4:6" ht="15.75">
      <c r="D288" s="39"/>
      <c r="E288" s="39"/>
      <c r="F288" s="14"/>
    </row>
    <row r="289" spans="4:6" ht="15.75">
      <c r="D289" s="39"/>
      <c r="E289" s="39"/>
      <c r="F289" s="14"/>
    </row>
    <row r="290" spans="4:6" ht="15.75">
      <c r="D290" s="39"/>
      <c r="E290" s="39"/>
      <c r="F290" s="14"/>
    </row>
    <row r="291" spans="4:6" ht="15.75">
      <c r="D291" s="39"/>
      <c r="E291" s="39"/>
      <c r="F291" s="14"/>
    </row>
    <row r="292" spans="4:6" ht="15.75">
      <c r="D292" s="39"/>
      <c r="E292" s="39"/>
      <c r="F292" s="14"/>
    </row>
    <row r="293" spans="4:6" ht="15.75">
      <c r="D293" s="39"/>
      <c r="E293" s="39"/>
      <c r="F293" s="14"/>
    </row>
    <row r="294" spans="4:6" ht="15.75">
      <c r="D294" s="39"/>
      <c r="E294" s="39"/>
      <c r="F294" s="14"/>
    </row>
    <row r="295" spans="4:6" ht="15.75">
      <c r="D295" s="39"/>
      <c r="E295" s="39"/>
      <c r="F295" s="14"/>
    </row>
    <row r="296" spans="4:6" ht="15.75">
      <c r="D296" s="39"/>
      <c r="E296" s="39"/>
      <c r="F296" s="14"/>
    </row>
    <row r="297" spans="4:6" ht="15.75">
      <c r="D297" s="39"/>
      <c r="E297" s="39"/>
      <c r="F297" s="14"/>
    </row>
    <row r="298" spans="4:6" ht="15.75">
      <c r="D298" s="39"/>
      <c r="E298" s="39"/>
      <c r="F298" s="14"/>
    </row>
    <row r="299" spans="4:6" ht="15.75">
      <c r="D299" s="39"/>
      <c r="E299" s="39"/>
      <c r="F299" s="14"/>
    </row>
    <row r="300" spans="4:6" ht="15.75">
      <c r="D300" s="39"/>
      <c r="E300" s="39"/>
      <c r="F300" s="14"/>
    </row>
    <row r="301" spans="4:6" ht="15.75">
      <c r="D301" s="39"/>
      <c r="E301" s="39"/>
      <c r="F301" s="14"/>
    </row>
    <row r="302" spans="4:6" ht="15.75">
      <c r="D302" s="39"/>
      <c r="E302" s="39"/>
      <c r="F302" s="14"/>
    </row>
    <row r="303" spans="4:6" ht="15.75">
      <c r="D303" s="39"/>
      <c r="E303" s="39"/>
      <c r="F303" s="14"/>
    </row>
    <row r="304" spans="4:6" ht="15.75">
      <c r="D304" s="39"/>
      <c r="E304" s="39"/>
      <c r="F304" s="14"/>
    </row>
    <row r="305" spans="4:6" ht="15.75">
      <c r="D305" s="39"/>
      <c r="E305" s="39"/>
      <c r="F305" s="14"/>
    </row>
    <row r="306" spans="4:6" ht="15.75">
      <c r="D306" s="39"/>
      <c r="E306" s="39"/>
      <c r="F306" s="14"/>
    </row>
    <row r="307" spans="4:6" ht="15.75">
      <c r="D307" s="39"/>
      <c r="E307" s="39"/>
      <c r="F307" s="14"/>
    </row>
    <row r="308" spans="4:6" ht="15.75">
      <c r="D308" s="39"/>
      <c r="E308" s="39"/>
      <c r="F308" s="14"/>
    </row>
    <row r="309" spans="4:6" ht="15.75">
      <c r="D309" s="39"/>
      <c r="E309" s="39"/>
      <c r="F309" s="14"/>
    </row>
    <row r="310" spans="4:6" ht="15.75">
      <c r="D310" s="39"/>
      <c r="E310" s="39"/>
      <c r="F310" s="14"/>
    </row>
    <row r="311" spans="4:6" ht="15.75">
      <c r="D311" s="39"/>
      <c r="E311" s="39"/>
      <c r="F311" s="14"/>
    </row>
    <row r="312" spans="4:6" ht="15.75">
      <c r="D312" s="39"/>
      <c r="E312" s="39"/>
      <c r="F312" s="14"/>
    </row>
    <row r="313" spans="4:6" ht="15.75">
      <c r="D313" s="39"/>
      <c r="E313" s="39"/>
      <c r="F313" s="14"/>
    </row>
    <row r="314" spans="4:6" ht="15.75">
      <c r="D314" s="39"/>
      <c r="E314" s="39"/>
      <c r="F314" s="14"/>
    </row>
    <row r="315" spans="4:6" ht="15.75">
      <c r="D315" s="39"/>
      <c r="E315" s="39"/>
      <c r="F315" s="14"/>
    </row>
    <row r="316" spans="4:6" ht="15.75">
      <c r="D316" s="39"/>
      <c r="E316" s="39"/>
      <c r="F316" s="14"/>
    </row>
    <row r="317" spans="4:6" ht="15.75">
      <c r="D317" s="39"/>
      <c r="E317" s="39"/>
      <c r="F317" s="14"/>
    </row>
    <row r="318" spans="4:6" ht="15.75">
      <c r="D318" s="39"/>
      <c r="E318" s="39"/>
      <c r="F318" s="14"/>
    </row>
    <row r="319" spans="4:6" ht="15.75">
      <c r="D319" s="39"/>
      <c r="E319" s="39"/>
      <c r="F319" s="14"/>
    </row>
    <row r="320" spans="4:6" ht="15.75">
      <c r="D320" s="39"/>
      <c r="E320" s="39"/>
      <c r="F320" s="14"/>
    </row>
    <row r="321" spans="4:6" ht="15.75">
      <c r="D321" s="39"/>
      <c r="E321" s="39"/>
      <c r="F321" s="14"/>
    </row>
    <row r="322" spans="4:6" ht="15.75">
      <c r="D322" s="39"/>
      <c r="E322" s="39"/>
      <c r="F322" s="14"/>
    </row>
    <row r="323" spans="4:6" ht="15.75">
      <c r="D323" s="39"/>
      <c r="E323" s="39"/>
      <c r="F323" s="14"/>
    </row>
    <row r="324" spans="4:6" ht="15.75">
      <c r="D324" s="39"/>
      <c r="E324" s="39"/>
      <c r="F324" s="14"/>
    </row>
    <row r="325" spans="4:6" ht="15.75">
      <c r="D325" s="39"/>
      <c r="E325" s="39"/>
      <c r="F325" s="14"/>
    </row>
    <row r="326" spans="4:6" ht="15.75">
      <c r="D326" s="39"/>
      <c r="E326" s="39"/>
      <c r="F326" s="14"/>
    </row>
    <row r="327" spans="4:6" ht="15.75">
      <c r="D327" s="39"/>
      <c r="E327" s="39"/>
      <c r="F327" s="14"/>
    </row>
    <row r="328" spans="4:6" ht="15.75">
      <c r="D328" s="39"/>
      <c r="E328" s="39"/>
      <c r="F328" s="14"/>
    </row>
    <row r="329" spans="4:6" ht="15.75">
      <c r="D329" s="39"/>
      <c r="E329" s="39"/>
      <c r="F329" s="14"/>
    </row>
    <row r="330" spans="4:6" ht="15.75">
      <c r="D330" s="39"/>
      <c r="E330" s="39"/>
      <c r="F330" s="14"/>
    </row>
    <row r="331" spans="4:6" ht="15.75">
      <c r="D331" s="39"/>
      <c r="E331" s="39"/>
      <c r="F331" s="14"/>
    </row>
    <row r="332" spans="4:6" ht="15.75">
      <c r="D332" s="39"/>
      <c r="E332" s="39"/>
      <c r="F332" s="14"/>
    </row>
    <row r="333" spans="4:6" ht="15.75">
      <c r="D333" s="39"/>
      <c r="E333" s="39"/>
      <c r="F333" s="14"/>
    </row>
    <row r="334" spans="4:6" ht="15.75">
      <c r="D334" s="39"/>
      <c r="E334" s="39"/>
      <c r="F334" s="14"/>
    </row>
    <row r="335" spans="4:6" ht="15.75">
      <c r="D335" s="39"/>
      <c r="E335" s="39"/>
      <c r="F335" s="14"/>
    </row>
    <row r="336" spans="4:6" ht="15.75">
      <c r="D336" s="39"/>
      <c r="E336" s="39"/>
      <c r="F336" s="14"/>
    </row>
    <row r="337" spans="4:6" ht="15.75">
      <c r="D337" s="39"/>
      <c r="E337" s="39"/>
      <c r="F337" s="14"/>
    </row>
    <row r="338" spans="4:6" ht="15.75">
      <c r="D338" s="39"/>
      <c r="E338" s="39"/>
      <c r="F338" s="14"/>
    </row>
    <row r="339" spans="4:6" ht="15.75">
      <c r="D339" s="39"/>
      <c r="E339" s="39"/>
      <c r="F339" s="14"/>
    </row>
    <row r="340" spans="4:6" ht="15.75">
      <c r="D340" s="39"/>
      <c r="E340" s="39"/>
      <c r="F340" s="14"/>
    </row>
    <row r="341" spans="4:6" ht="15.75">
      <c r="D341" s="39"/>
      <c r="E341" s="39"/>
      <c r="F341" s="14"/>
    </row>
    <row r="342" spans="4:6" ht="15.75">
      <c r="D342" s="39"/>
      <c r="E342" s="39"/>
      <c r="F342" s="14"/>
    </row>
    <row r="343" spans="4:6" ht="15.75">
      <c r="D343" s="39"/>
      <c r="E343" s="39"/>
      <c r="F343" s="14"/>
    </row>
    <row r="344" spans="4:6" ht="15.75">
      <c r="D344" s="39"/>
      <c r="E344" s="39"/>
      <c r="F344" s="14"/>
    </row>
    <row r="345" spans="4:6" ht="15.75">
      <c r="D345" s="39"/>
      <c r="E345" s="39"/>
      <c r="F345" s="14"/>
    </row>
    <row r="346" spans="4:6" ht="15.75">
      <c r="D346" s="39"/>
      <c r="E346" s="39"/>
      <c r="F346" s="14"/>
    </row>
    <row r="347" spans="4:6" ht="15.75">
      <c r="D347" s="39"/>
      <c r="E347" s="39"/>
      <c r="F347" s="14"/>
    </row>
    <row r="348" spans="4:6" ht="15.75">
      <c r="D348" s="39"/>
      <c r="E348" s="39"/>
      <c r="F348" s="14"/>
    </row>
    <row r="349" spans="4:6" ht="15.75">
      <c r="D349" s="39"/>
      <c r="E349" s="39"/>
      <c r="F349" s="14"/>
    </row>
    <row r="350" spans="4:6" ht="15.75">
      <c r="D350" s="39"/>
      <c r="E350" s="39"/>
      <c r="F350" s="14"/>
    </row>
  </sheetData>
  <mergeCells count="200">
    <mergeCell ref="C84:C89"/>
    <mergeCell ref="A84:A89"/>
    <mergeCell ref="B85:B89"/>
    <mergeCell ref="B154:B155"/>
    <mergeCell ref="B143:C143"/>
    <mergeCell ref="B137:C137"/>
    <mergeCell ref="B109:B111"/>
    <mergeCell ref="C110:C111"/>
    <mergeCell ref="D96:D98"/>
    <mergeCell ref="A82:A83"/>
    <mergeCell ref="A117:A123"/>
    <mergeCell ref="D100:D101"/>
    <mergeCell ref="A100:A104"/>
    <mergeCell ref="C102:C103"/>
    <mergeCell ref="D102:D103"/>
    <mergeCell ref="B100:B103"/>
    <mergeCell ref="B82:B84"/>
    <mergeCell ref="D84:D89"/>
    <mergeCell ref="G96:G97"/>
    <mergeCell ref="H96:H97"/>
    <mergeCell ref="I96:I97"/>
    <mergeCell ref="E61:E64"/>
    <mergeCell ref="F61:F64"/>
    <mergeCell ref="F66:F75"/>
    <mergeCell ref="E84:E89"/>
    <mergeCell ref="F84:F89"/>
    <mergeCell ref="H52:H53"/>
    <mergeCell ref="I52:I53"/>
    <mergeCell ref="B53:B54"/>
    <mergeCell ref="D53:D59"/>
    <mergeCell ref="F100:F101"/>
    <mergeCell ref="F96:F98"/>
    <mergeCell ref="E96:E98"/>
    <mergeCell ref="A18:A19"/>
    <mergeCell ref="A53:A54"/>
    <mergeCell ref="B36:B38"/>
    <mergeCell ref="B51:C51"/>
    <mergeCell ref="D18:D19"/>
    <mergeCell ref="B18:B20"/>
    <mergeCell ref="B61:B64"/>
    <mergeCell ref="C18:C19"/>
    <mergeCell ref="G106:G107"/>
    <mergeCell ref="E102:E103"/>
    <mergeCell ref="G91:G94"/>
    <mergeCell ref="C61:C64"/>
    <mergeCell ref="D61:D64"/>
    <mergeCell ref="B76:C76"/>
    <mergeCell ref="F102:F103"/>
    <mergeCell ref="B90:C90"/>
    <mergeCell ref="G18:G19"/>
    <mergeCell ref="F110:F111"/>
    <mergeCell ref="B116:C116"/>
    <mergeCell ref="C113:C115"/>
    <mergeCell ref="A91:A94"/>
    <mergeCell ref="A96:A98"/>
    <mergeCell ref="B96:B98"/>
    <mergeCell ref="C96:C98"/>
    <mergeCell ref="B95:C95"/>
    <mergeCell ref="B91:B94"/>
    <mergeCell ref="E100:E101"/>
    <mergeCell ref="A239:A240"/>
    <mergeCell ref="B206:C206"/>
    <mergeCell ref="B239:B240"/>
    <mergeCell ref="B113:B115"/>
    <mergeCell ref="C204:C205"/>
    <mergeCell ref="B163:C163"/>
    <mergeCell ref="B125:C125"/>
    <mergeCell ref="B172:C172"/>
    <mergeCell ref="B126:B127"/>
    <mergeCell ref="B138:B140"/>
    <mergeCell ref="A56:A57"/>
    <mergeCell ref="B56:B57"/>
    <mergeCell ref="B81:C81"/>
    <mergeCell ref="A61:A64"/>
    <mergeCell ref="B60:C60"/>
    <mergeCell ref="B65:C65"/>
    <mergeCell ref="C54:C59"/>
    <mergeCell ref="A6:J6"/>
    <mergeCell ref="A8:A9"/>
    <mergeCell ref="B8:B9"/>
    <mergeCell ref="C8:C9"/>
    <mergeCell ref="D8:E8"/>
    <mergeCell ref="G8:J8"/>
    <mergeCell ref="F8:F9"/>
    <mergeCell ref="A7:J7"/>
    <mergeCell ref="F11:F12"/>
    <mergeCell ref="E11:E12"/>
    <mergeCell ref="E53:E54"/>
    <mergeCell ref="E56:E57"/>
    <mergeCell ref="F56:F57"/>
    <mergeCell ref="E18:E19"/>
    <mergeCell ref="F18:F19"/>
    <mergeCell ref="B10:B14"/>
    <mergeCell ref="B17:C17"/>
    <mergeCell ref="C11:C12"/>
    <mergeCell ref="D11:D12"/>
    <mergeCell ref="B203:C203"/>
    <mergeCell ref="B108:C108"/>
    <mergeCell ref="B77:B80"/>
    <mergeCell ref="B105:C105"/>
    <mergeCell ref="B106:B107"/>
    <mergeCell ref="C100:C101"/>
    <mergeCell ref="B99:C99"/>
    <mergeCell ref="B112:C112"/>
    <mergeCell ref="B117:B123"/>
    <mergeCell ref="B193:C193"/>
    <mergeCell ref="C271:F271"/>
    <mergeCell ref="D110:D111"/>
    <mergeCell ref="F196:F200"/>
    <mergeCell ref="B194:C194"/>
    <mergeCell ref="B153:C153"/>
    <mergeCell ref="D196:D200"/>
    <mergeCell ref="F204:F205"/>
    <mergeCell ref="F218:F233"/>
    <mergeCell ref="E110:E111"/>
    <mergeCell ref="E196:E200"/>
    <mergeCell ref="B275:C275"/>
    <mergeCell ref="B276:C276"/>
    <mergeCell ref="B277:C277"/>
    <mergeCell ref="B278:C278"/>
    <mergeCell ref="B273:C273"/>
    <mergeCell ref="B274:C274"/>
    <mergeCell ref="B196:B200"/>
    <mergeCell ref="C196:C200"/>
    <mergeCell ref="B242:C242"/>
    <mergeCell ref="B207:C207"/>
    <mergeCell ref="B238:C238"/>
    <mergeCell ref="B204:B205"/>
    <mergeCell ref="B241:C241"/>
    <mergeCell ref="B252:B253"/>
    <mergeCell ref="H18:H19"/>
    <mergeCell ref="H109:H110"/>
    <mergeCell ref="I109:I110"/>
    <mergeCell ref="G102:G103"/>
    <mergeCell ref="H102:H103"/>
    <mergeCell ref="I102:I103"/>
    <mergeCell ref="I18:I19"/>
    <mergeCell ref="H91:H94"/>
    <mergeCell ref="I91:I94"/>
    <mergeCell ref="G52:G53"/>
    <mergeCell ref="J102:J103"/>
    <mergeCell ref="J63:J64"/>
    <mergeCell ref="J78:J80"/>
    <mergeCell ref="J83:J84"/>
    <mergeCell ref="J91:J94"/>
    <mergeCell ref="J71:J75"/>
    <mergeCell ref="J96:J97"/>
    <mergeCell ref="J18:J19"/>
    <mergeCell ref="D113:D115"/>
    <mergeCell ref="E113:E115"/>
    <mergeCell ref="F113:F115"/>
    <mergeCell ref="G113:G114"/>
    <mergeCell ref="H113:H114"/>
    <mergeCell ref="I113:I114"/>
    <mergeCell ref="J113:J115"/>
    <mergeCell ref="G109:G110"/>
    <mergeCell ref="J109:J110"/>
    <mergeCell ref="F117:F119"/>
    <mergeCell ref="H120:H121"/>
    <mergeCell ref="I120:I121"/>
    <mergeCell ref="H117:H119"/>
    <mergeCell ref="G120:G121"/>
    <mergeCell ref="G117:G119"/>
    <mergeCell ref="I117:I119"/>
    <mergeCell ref="J117:J121"/>
    <mergeCell ref="J154:J155"/>
    <mergeCell ref="J146:J148"/>
    <mergeCell ref="F236:F237"/>
    <mergeCell ref="J157:J160"/>
    <mergeCell ref="J135:J136"/>
    <mergeCell ref="J208:J209"/>
    <mergeCell ref="G211:G213"/>
    <mergeCell ref="H211:H213"/>
    <mergeCell ref="I211:I213"/>
    <mergeCell ref="C236:C237"/>
    <mergeCell ref="B235:B237"/>
    <mergeCell ref="J165:J170"/>
    <mergeCell ref="J173:J183"/>
    <mergeCell ref="J187:J192"/>
    <mergeCell ref="B209:B215"/>
    <mergeCell ref="C209:C215"/>
    <mergeCell ref="F209:F215"/>
    <mergeCell ref="B234:C234"/>
    <mergeCell ref="J211:J213"/>
    <mergeCell ref="C239:C240"/>
    <mergeCell ref="D239:D240"/>
    <mergeCell ref="B261:C261"/>
    <mergeCell ref="B254:C254"/>
    <mergeCell ref="C252:C253"/>
    <mergeCell ref="D252:D253"/>
    <mergeCell ref="B255:B260"/>
    <mergeCell ref="C255:C260"/>
    <mergeCell ref="D255:D260"/>
    <mergeCell ref="E255:E260"/>
    <mergeCell ref="F255:F260"/>
    <mergeCell ref="J257:J260"/>
    <mergeCell ref="E239:E240"/>
    <mergeCell ref="F239:F240"/>
    <mergeCell ref="E252:E253"/>
    <mergeCell ref="F252:F253"/>
  </mergeCells>
  <printOptions/>
  <pageMargins left="0.1968503937007874" right="0.1968503937007874" top="0.5511811023622047" bottom="0.2362204724409449" header="0.2362204724409449" footer="0.31496062992125984"/>
  <pageSetup fitToHeight="1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Мыцова АС</dc:creator>
  <cp:keywords/>
  <dc:description/>
  <cp:lastModifiedBy>Папчихина</cp:lastModifiedBy>
  <cp:lastPrinted>2016-08-02T04:12:36Z</cp:lastPrinted>
  <dcterms:created xsi:type="dcterms:W3CDTF">2011-03-31T05:32:54Z</dcterms:created>
  <dcterms:modified xsi:type="dcterms:W3CDTF">2016-08-02T05:59:15Z</dcterms:modified>
  <cp:category/>
  <cp:version/>
  <cp:contentType/>
  <cp:contentStatus/>
</cp:coreProperties>
</file>